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80" windowHeight="1024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Hoja1!$A$4:$G$35</definedName>
    <definedName name="_xlnm.Print_Area" localSheetId="0">Hoja1!$A$1:$BM$47</definedName>
  </definedNames>
  <calcPr calcId="145621"/>
</workbook>
</file>

<file path=xl/calcChain.xml><?xml version="1.0" encoding="utf-8"?>
<calcChain xmlns="http://schemas.openxmlformats.org/spreadsheetml/2006/main">
  <c r="BI14" i="1" l="1"/>
  <c r="BH11" i="1"/>
  <c r="BG10" i="1"/>
  <c r="BG14" i="1"/>
  <c r="BG18" i="1"/>
  <c r="BG22" i="1"/>
  <c r="BG26" i="1"/>
  <c r="BG30" i="1"/>
  <c r="BG34" i="1"/>
  <c r="BF7" i="1"/>
  <c r="BG7" i="1" s="1"/>
  <c r="BF8" i="1"/>
  <c r="BG8" i="1" s="1"/>
  <c r="BF9" i="1"/>
  <c r="BG9" i="1" s="1"/>
  <c r="BF10" i="1"/>
  <c r="BF11" i="1"/>
  <c r="BG11" i="1" s="1"/>
  <c r="BF12" i="1"/>
  <c r="BG12" i="1" s="1"/>
  <c r="BF13" i="1"/>
  <c r="BG13" i="1" s="1"/>
  <c r="BF14" i="1"/>
  <c r="BF15" i="1"/>
  <c r="BG15" i="1" s="1"/>
  <c r="BF16" i="1"/>
  <c r="BG16" i="1" s="1"/>
  <c r="BF17" i="1"/>
  <c r="BG17" i="1" s="1"/>
  <c r="BF18" i="1"/>
  <c r="BF19" i="1"/>
  <c r="BG19" i="1" s="1"/>
  <c r="BF20" i="1"/>
  <c r="BG20" i="1" s="1"/>
  <c r="BF21" i="1"/>
  <c r="BG21" i="1" s="1"/>
  <c r="BF22" i="1"/>
  <c r="BF23" i="1"/>
  <c r="BG23" i="1" s="1"/>
  <c r="BF24" i="1"/>
  <c r="BG24" i="1" s="1"/>
  <c r="BF25" i="1"/>
  <c r="BG25" i="1" s="1"/>
  <c r="BF26" i="1"/>
  <c r="BF27" i="1"/>
  <c r="BG27" i="1" s="1"/>
  <c r="BF28" i="1"/>
  <c r="BG28" i="1" s="1"/>
  <c r="BF29" i="1"/>
  <c r="BG29" i="1" s="1"/>
  <c r="BF30" i="1"/>
  <c r="BF31" i="1"/>
  <c r="BG31" i="1" s="1"/>
  <c r="BF32" i="1"/>
  <c r="BG32" i="1" s="1"/>
  <c r="BF33" i="1"/>
  <c r="BG33" i="1" s="1"/>
  <c r="BF34" i="1"/>
  <c r="BF6" i="1"/>
  <c r="BG6" i="1" s="1"/>
  <c r="W33" i="1" l="1"/>
  <c r="W32" i="1"/>
  <c r="W31" i="1"/>
  <c r="W30" i="1"/>
  <c r="W29" i="1"/>
  <c r="W28" i="1"/>
  <c r="Y33" i="1"/>
  <c r="Y32" i="1"/>
  <c r="Y31" i="1"/>
  <c r="Y30" i="1"/>
  <c r="Y29" i="1"/>
  <c r="Y28" i="1"/>
  <c r="Y27" i="1"/>
  <c r="Y26" i="1"/>
  <c r="Y25" i="1"/>
  <c r="Y24" i="1"/>
  <c r="W27" i="1"/>
  <c r="W26" i="1"/>
  <c r="W25" i="1"/>
  <c r="W24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M33" i="1"/>
  <c r="O33" i="1"/>
  <c r="R33" i="1"/>
  <c r="M32" i="1"/>
  <c r="O32" i="1"/>
  <c r="R32" i="1"/>
  <c r="M31" i="1"/>
  <c r="O31" i="1"/>
  <c r="R31" i="1"/>
  <c r="M30" i="1"/>
  <c r="O30" i="1"/>
  <c r="R30" i="1"/>
  <c r="M29" i="1"/>
  <c r="O29" i="1"/>
  <c r="R29" i="1"/>
  <c r="M28" i="1"/>
  <c r="O28" i="1"/>
  <c r="R28" i="1"/>
  <c r="M27" i="1"/>
  <c r="O27" i="1"/>
  <c r="R27" i="1"/>
  <c r="M26" i="1"/>
  <c r="O26" i="1"/>
  <c r="R26" i="1"/>
  <c r="M25" i="1"/>
  <c r="O25" i="1"/>
  <c r="R25" i="1"/>
  <c r="M24" i="1"/>
  <c r="O24" i="1"/>
  <c r="R24" i="1"/>
  <c r="X27" i="1" l="1"/>
  <c r="X30" i="1"/>
  <c r="X25" i="1"/>
  <c r="X33" i="1"/>
  <c r="X24" i="1"/>
  <c r="X26" i="1"/>
  <c r="X31" i="1"/>
  <c r="X28" i="1"/>
  <c r="X29" i="1"/>
  <c r="X32" i="1"/>
  <c r="U7" i="1"/>
  <c r="M6" i="1"/>
  <c r="W6" i="1" l="1"/>
  <c r="U6" i="1"/>
  <c r="R3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O6" i="1"/>
  <c r="X6" i="1" l="1"/>
  <c r="W3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34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34" i="1"/>
  <c r="X19" i="1" l="1"/>
  <c r="X23" i="1"/>
  <c r="X11" i="1"/>
  <c r="Y21" i="1"/>
  <c r="X21" i="1"/>
  <c r="Y17" i="1"/>
  <c r="X17" i="1"/>
  <c r="Y13" i="1"/>
  <c r="X13" i="1"/>
  <c r="Y9" i="1"/>
  <c r="X9" i="1"/>
  <c r="Y34" i="1"/>
  <c r="X34" i="1"/>
  <c r="Y20" i="1"/>
  <c r="X20" i="1"/>
  <c r="Y16" i="1"/>
  <c r="X16" i="1"/>
  <c r="Y12" i="1"/>
  <c r="X12" i="1"/>
  <c r="Y8" i="1"/>
  <c r="X8" i="1"/>
  <c r="Y15" i="1"/>
  <c r="X15" i="1"/>
  <c r="Y7" i="1"/>
  <c r="X7" i="1"/>
  <c r="Y22" i="1"/>
  <c r="X22" i="1"/>
  <c r="Y18" i="1"/>
  <c r="X18" i="1"/>
  <c r="Y14" i="1"/>
  <c r="X14" i="1"/>
  <c r="Y10" i="1"/>
  <c r="X10" i="1"/>
  <c r="Y19" i="1"/>
  <c r="Y6" i="1"/>
  <c r="Y11" i="1"/>
  <c r="Y23" i="1"/>
  <c r="G35" i="1" l="1"/>
</calcChain>
</file>

<file path=xl/comments1.xml><?xml version="1.0" encoding="utf-8"?>
<comments xmlns="http://schemas.openxmlformats.org/spreadsheetml/2006/main">
  <authors>
    <author>Perscont</author>
    <author>Cecilia Llanos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Perscont: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9"/>
            <color indexed="81"/>
            <rFont val="Tahoma"/>
            <family val="2"/>
          </rPr>
          <t>Cecilia Llanos:</t>
        </r>
        <r>
          <rPr>
            <sz val="9"/>
            <color indexed="81"/>
            <rFont val="Tahoma"/>
            <family val="2"/>
          </rPr>
          <t xml:space="preserve">
debe coincidir con sus formatos presentados a  la UGEL
|</t>
        </r>
      </text>
    </comment>
    <comment ref="Q4" authorId="1">
      <text>
        <r>
          <rPr>
            <b/>
            <sz val="9"/>
            <color indexed="81"/>
            <rFont val="Tahoma"/>
            <family val="2"/>
          </rPr>
          <t>Cecilia Llanos:</t>
        </r>
        <r>
          <rPr>
            <sz val="9"/>
            <color indexed="81"/>
            <rFont val="Tahoma"/>
            <family val="2"/>
          </rPr>
          <t xml:space="preserve">
debe coincidir con sus formatos presentados a  la UGEL
|</t>
        </r>
      </text>
    </comment>
    <comment ref="T4" authorId="1">
      <text>
        <r>
          <rPr>
            <b/>
            <sz val="9"/>
            <color indexed="81"/>
            <rFont val="Tahoma"/>
            <family val="2"/>
          </rPr>
          <t>Cecilia Llanos:</t>
        </r>
        <r>
          <rPr>
            <sz val="9"/>
            <color indexed="81"/>
            <rFont val="Tahoma"/>
            <family val="2"/>
          </rPr>
          <t xml:space="preserve">
debe coincidir con sus formatos presentados a  la UGEL
|</t>
        </r>
      </text>
    </comment>
  </commentList>
</comments>
</file>

<file path=xl/sharedStrings.xml><?xml version="1.0" encoding="utf-8"?>
<sst xmlns="http://schemas.openxmlformats.org/spreadsheetml/2006/main" count="405" uniqueCount="109">
  <si>
    <t>Nª</t>
  </si>
  <si>
    <t>APELLIDOS Y NOMBRES</t>
  </si>
  <si>
    <t>JORNADA LABORAL      (Horas)</t>
  </si>
  <si>
    <t>NIVEL                           (Horas por Nivel)</t>
  </si>
  <si>
    <t>N° de HORAS PROGRAMADAS EFECTIVAS A DICTAR (Por semana)</t>
  </si>
  <si>
    <t>D</t>
  </si>
  <si>
    <t>L</t>
  </si>
  <si>
    <t>M</t>
  </si>
  <si>
    <t>J</t>
  </si>
  <si>
    <t>V</t>
  </si>
  <si>
    <t>S</t>
  </si>
  <si>
    <t>DIAS</t>
  </si>
  <si>
    <t>TOTAL DE HORAS POR MES</t>
  </si>
  <si>
    <t>FJ = FALTA JUSTIFICADA</t>
  </si>
  <si>
    <t>TJ = TARD.JUSTIF.(EN MIN)</t>
  </si>
  <si>
    <t>TI = TARD.INJUSTIF. (EN MIN.)</t>
  </si>
  <si>
    <t>O = ONOMASTICO</t>
  </si>
  <si>
    <t>C = COMISION</t>
  </si>
  <si>
    <t>LC = LICENCIA CON GOCE</t>
  </si>
  <si>
    <t>LS = LIC. SIN GOCE</t>
  </si>
  <si>
    <t>HORAS</t>
  </si>
  <si>
    <t>MINUTOS</t>
  </si>
  <si>
    <t>C</t>
  </si>
  <si>
    <t>CONDICION 
NOMBRADO:N
CONTRATO:C</t>
  </si>
  <si>
    <t>TOTAL</t>
  </si>
  <si>
    <t>FIN = FALTA INJUSTIFICADA NOMBRADO</t>
  </si>
  <si>
    <t>FIC = FALTA INJUSTIFICADA CONTRATADO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</si>
  <si>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  <scheme val="minor"/>
      </rPr>
      <t>Relación de docentes que al 29 de agosto del presente año, están laborando regularmente.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</si>
  <si>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  <scheme val="minor"/>
      </rPr>
      <t>Relación de docentes que al 29 de agosto del presente año, se incorporaron luego de acatar la huelga magisterial.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</si>
  <si>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  <scheme val="minor"/>
      </rPr>
      <t>Relación de docentes que al 29 de agosto del presente año, aún siguen en huelga.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</si>
  <si>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  <scheme val="minor"/>
      </rPr>
      <t>Relación de docentes a contratar según nivel y especialidad.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</si>
  <si>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  <scheme val="minor"/>
      </rPr>
      <t>El formato digital debe ser remitido al siguiente correo</t>
    </r>
  </si>
  <si>
    <t>Total</t>
  </si>
  <si>
    <t xml:space="preserve">REQUEMIENTO </t>
  </si>
  <si>
    <t>Especialidad</t>
  </si>
  <si>
    <t>JULIO</t>
  </si>
  <si>
    <t>AGOSTO</t>
  </si>
  <si>
    <t>SETIEMBRE</t>
  </si>
  <si>
    <t>HUELGA</t>
  </si>
  <si>
    <t>MODALIDAD</t>
  </si>
  <si>
    <t>EBR</t>
  </si>
  <si>
    <t>CODIGO MODULAR POR NIVEL DE IE</t>
  </si>
  <si>
    <t>CODIGO MODULAR DOCENTE</t>
  </si>
  <si>
    <t>NOMBRE DE LA IE</t>
  </si>
  <si>
    <t>DATOS DE LA IE</t>
  </si>
  <si>
    <t>DATOS DEL DOCENTE</t>
  </si>
  <si>
    <t>JORNADA LABORAL</t>
  </si>
  <si>
    <t>DATOS GENERALES</t>
  </si>
  <si>
    <t>TOTAL DE TIEMPO POR RECUPERAR</t>
  </si>
  <si>
    <t>TOTAL DE TIEMPO POR RECUPERAR POR FALTAS HUELGA</t>
  </si>
  <si>
    <t>Docente Nombrado que recupera horas de huelga de un docente contratado</t>
  </si>
  <si>
    <t>Docente contratado que recupera las horas de otros docente contratado</t>
  </si>
  <si>
    <t>Docente que recupera sus horas perdidas por huelga</t>
  </si>
  <si>
    <t>TOTAL  INASISTENCIA</t>
  </si>
  <si>
    <t>DRSH</t>
  </si>
  <si>
    <t>DCXDC</t>
  </si>
  <si>
    <t>DNXDC</t>
  </si>
  <si>
    <t>DNXLDC</t>
  </si>
  <si>
    <t>Docente contratado que recupera las horas de una licencia de otro Docente Nombrado</t>
  </si>
  <si>
    <t>TIPO DE RECUPERACION</t>
  </si>
  <si>
    <t>FECHA DE INICIO</t>
  </si>
  <si>
    <t>FECHA DE TERMINO</t>
  </si>
  <si>
    <t>PERIODO DE HUELGA</t>
  </si>
  <si>
    <t>(D/M/A)</t>
  </si>
  <si>
    <t>ANEXO 1</t>
  </si>
  <si>
    <t>V= Vacaciones</t>
  </si>
  <si>
    <t>1199 MARISCAL RAMÓN CASTILLA</t>
  </si>
  <si>
    <t>CONDOR CAMPOS, Beatriz</t>
  </si>
  <si>
    <t>CIEZA PEREZ, Rosa Hellen</t>
  </si>
  <si>
    <t>RODRÍGUEZ MINA, Gladys</t>
  </si>
  <si>
    <t>YUPANQUI TELLO,  Miriam Pilar</t>
  </si>
  <si>
    <t>PARIONA OSCO, Hilda</t>
  </si>
  <si>
    <t>ROMAN BULLON, Ivonne Irma</t>
  </si>
  <si>
    <t>VEGA LA HERMOZA, Lourdes</t>
  </si>
  <si>
    <t>DIAZ LOPEZ, Rosa Elena</t>
  </si>
  <si>
    <t xml:space="preserve">PALOMINO ROMERO, Clotilde Paulina </t>
  </si>
  <si>
    <t xml:space="preserve">MIRANDA SERNA,Estrella Iris </t>
  </si>
  <si>
    <t>CÁRDENAS MODESTO, Lucrecia Jessica</t>
  </si>
  <si>
    <t>ARONE HUACACHI,Angélica  Otilia</t>
  </si>
  <si>
    <t xml:space="preserve">NEYRA ARIAS, Elizabeth Margot </t>
  </si>
  <si>
    <t>DE LA CRUZ ORDÓNEZ, Ambar Jazmin</t>
  </si>
  <si>
    <t>UZURIAGA VENTOCILLA, Carmen Irene</t>
  </si>
  <si>
    <t>PILLUCA ROBLES, Melissa Rita</t>
  </si>
  <si>
    <t>GAMBOA SULCA DE MORENO, Gloria Elena</t>
  </si>
  <si>
    <t>SOSA NÚÑEZ, Ruth Rosario</t>
  </si>
  <si>
    <t xml:space="preserve">SUASNABAR MATEO, Iris Diana </t>
  </si>
  <si>
    <t>VIVANCO TINCO, Oscar</t>
  </si>
  <si>
    <t>CERVANTES JURO, Olga</t>
  </si>
  <si>
    <t xml:space="preserve">VILCHEZ CÓRDOVA, Carmen Santa </t>
  </si>
  <si>
    <t xml:space="preserve">HUAMÁN COTRINA, Yolanda </t>
  </si>
  <si>
    <t>RAMOS HUAYASCACHI, Isabel</t>
  </si>
  <si>
    <t>AVELLANEDA CARBAJAL, Flora</t>
  </si>
  <si>
    <t>FLORES CHAVEZ, Alicia</t>
  </si>
  <si>
    <t>BUSTAMANTE ROMERO, Juan David</t>
  </si>
  <si>
    <t>HILAQUITA CRUZ, Benedicto</t>
  </si>
  <si>
    <t xml:space="preserve">ZÁRATE VILLENA, Luzmila María </t>
  </si>
  <si>
    <t>N</t>
  </si>
  <si>
    <t>PRIMARIA</t>
  </si>
  <si>
    <t>A</t>
  </si>
  <si>
    <t>F</t>
  </si>
  <si>
    <t>TOTAL ASISTENIA</t>
  </si>
  <si>
    <t>TOTAL FALTAS</t>
  </si>
  <si>
    <t>DESCUENTOS</t>
  </si>
  <si>
    <t>INDICACIONES:</t>
  </si>
  <si>
    <t>SEGÚN EL PLAN DE RECUPERO ENVIADO A LA SEDE UGEL N°06, EL PERSONAL ENCARGADO DE CONTROL DE ASISTENCIA DE LA IIEE, DEBERÁ LLENAR EL CONSOLIDADO DE RECUPERO DEL MES DE SETIEMBRE</t>
  </si>
  <si>
    <t>1. SI EL DOCENTE CUMPLIO CON SUS HORAS PROGRAMADAS EN LOS DÍAS, DEBERÁ INGRESAR LA LETRA "A" DE ASISTENCIA.</t>
  </si>
  <si>
    <t>3. SI EL DOCENTE LLEGÓ A SU  RECUPERO FUERA DEL HORARIO ESTABLECIDO SEA EN  HORAS Y/O MINUTOS, DEBERÁ INGRESAR LAS HORAS Y/O MINUTOS TARDE QUE LLEGO.</t>
  </si>
  <si>
    <t>2. SI EL DOCENTE FALTO A  SU RECUPERO DEBERÁ INDICARLO PONIENDO LA LETRA "F", EN EL DÍA QUE CORRESPONDA.</t>
  </si>
  <si>
    <t>4.- EN EL CASO DE LAS IIEE QUE HAN PROGRAMADO LA RECUPERACION A HORARIO EXTENDIO SEA 1 O 2 HORAS DESPUES DE SU JORNADA DIARIA, EL DOCENTE QUE FALTE UN DIA SE CONSIDERARA COMO HORAS DE TARDANZA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</si>
</sst>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Arial Narrow"/>
      <family val="2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7"/>
      <color theme="0"/>
      <name val="Arial Narrow"/>
      <family val="2"/>
    </font>
    <font>
      <b/>
      <sz val="14"/>
      <color theme="0"/>
      <name val="Arial Narrow"/>
      <family val="2"/>
    </font>
    <font>
      <b/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5" xfId="0" applyBorder="1"/>
    <xf numFmtId="0" fontId="12" fillId="0" borderId="5" xfId="0" applyFont="1" applyBorder="1" applyAlignment="1">
      <alignment horizontal="justify" vertical="center"/>
    </xf>
    <xf numFmtId="0" fontId="14" fillId="0" borderId="5" xfId="0" applyFont="1" applyBorder="1"/>
    <xf numFmtId="0" fontId="0" fillId="0" borderId="0" xfId="0" applyProtection="1"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31" xfId="0" applyFont="1" applyFill="1" applyBorder="1" applyAlignment="1" applyProtection="1">
      <alignment horizontal="center" vertical="center" wrapText="1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justify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7" fillId="5" borderId="29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justify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justify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justify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justify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justify" wrapText="1"/>
      <protection locked="0"/>
    </xf>
    <xf numFmtId="0" fontId="3" fillId="0" borderId="0" xfId="0" applyFont="1" applyFill="1" applyBorder="1" applyAlignment="1" applyProtection="1">
      <alignment horizontal="center" vertical="justify" wrapText="1" shrinkToFi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11" fillId="0" borderId="0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justify" vertical="center" wrapText="1"/>
      <protection locked="0"/>
    </xf>
    <xf numFmtId="0" fontId="3" fillId="6" borderId="4" xfId="0" applyFont="1" applyFill="1" applyBorder="1" applyAlignment="1" applyProtection="1">
      <alignment horizontal="justify" vertical="center" wrapText="1"/>
      <protection locked="0"/>
    </xf>
    <xf numFmtId="0" fontId="3" fillId="6" borderId="13" xfId="0" applyFont="1" applyFill="1" applyBorder="1" applyAlignment="1" applyProtection="1">
      <alignment horizontal="justify" vertical="center" wrapText="1"/>
      <protection locked="0"/>
    </xf>
    <xf numFmtId="0" fontId="3" fillId="6" borderId="22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 shrinkToFi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4" xfId="0" applyFont="1" applyFill="1" applyBorder="1" applyAlignment="1" applyProtection="1">
      <alignment horizontal="center" vertical="center" wrapText="1" shrinkToFi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3" fillId="6" borderId="16" xfId="0" applyFont="1" applyFill="1" applyBorder="1" applyAlignment="1" applyProtection="1">
      <alignment horizontal="center" vertical="center" wrapText="1"/>
      <protection locked="0"/>
    </xf>
    <xf numFmtId="0" fontId="17" fillId="5" borderId="43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3" fillId="6" borderId="44" xfId="0" applyFont="1" applyFill="1" applyBorder="1" applyAlignment="1" applyProtection="1">
      <alignment horizontal="center" vertical="justify" wrapText="1"/>
      <protection locked="0"/>
    </xf>
    <xf numFmtId="0" fontId="3" fillId="6" borderId="45" xfId="0" applyFont="1" applyFill="1" applyBorder="1" applyAlignment="1" applyProtection="1">
      <alignment horizontal="center" vertical="justify" wrapText="1" shrinkToFit="1"/>
      <protection locked="0"/>
    </xf>
    <xf numFmtId="0" fontId="3" fillId="0" borderId="40" xfId="0" applyFont="1" applyFill="1" applyBorder="1" applyAlignment="1" applyProtection="1">
      <alignment horizontal="center" vertical="justify" wrapText="1" shrinkToFit="1"/>
      <protection locked="0"/>
    </xf>
    <xf numFmtId="0" fontId="0" fillId="0" borderId="5" xfId="0" applyBorder="1" applyProtection="1">
      <protection locked="0"/>
    </xf>
    <xf numFmtId="0" fontId="15" fillId="0" borderId="47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4" fillId="5" borderId="48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justify" vertical="center" wrapText="1"/>
      <protection locked="0"/>
    </xf>
    <xf numFmtId="0" fontId="3" fillId="0" borderId="32" xfId="0" applyFont="1" applyFill="1" applyBorder="1" applyAlignment="1" applyProtection="1">
      <alignment horizontal="justify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justify" vertical="center" wrapText="1"/>
      <protection locked="0"/>
    </xf>
    <xf numFmtId="0" fontId="3" fillId="6" borderId="32" xfId="0" applyFont="1" applyFill="1" applyBorder="1" applyAlignment="1" applyProtection="1">
      <alignment horizontal="justify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justify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49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50" xfId="0" applyFont="1" applyFill="1" applyBorder="1" applyAlignment="1" applyProtection="1">
      <alignment horizontal="center" vertical="center" wrapText="1"/>
    </xf>
    <xf numFmtId="164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17" fillId="5" borderId="30" xfId="0" applyFont="1" applyFill="1" applyBorder="1" applyAlignment="1" applyProtection="1">
      <alignment horizontal="center" vertical="center" wrapText="1"/>
      <protection locked="0"/>
    </xf>
    <xf numFmtId="0" fontId="17" fillId="5" borderId="52" xfId="0" applyFont="1" applyFill="1" applyBorder="1" applyAlignment="1" applyProtection="1">
      <alignment horizontal="center" vertical="center" wrapText="1"/>
      <protection locked="0"/>
    </xf>
    <xf numFmtId="164" fontId="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justify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6" borderId="14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1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1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Protection="1">
      <protection locked="0"/>
    </xf>
    <xf numFmtId="0" fontId="20" fillId="0" borderId="20" xfId="0" applyFont="1" applyFill="1" applyBorder="1" applyAlignment="1" applyProtection="1">
      <alignment horizontal="center" vertical="center" wrapText="1"/>
      <protection locked="0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justify" wrapText="1"/>
      <protection locked="0"/>
    </xf>
    <xf numFmtId="0" fontId="1" fillId="2" borderId="23" xfId="0" applyFont="1" applyFill="1" applyBorder="1" applyAlignment="1" applyProtection="1">
      <alignment horizontal="center" vertical="justify" wrapText="1"/>
      <protection locked="0"/>
    </xf>
    <xf numFmtId="0" fontId="1" fillId="2" borderId="27" xfId="0" applyFont="1" applyFill="1" applyBorder="1" applyAlignment="1" applyProtection="1">
      <alignment horizontal="center" vertical="justify" wrapText="1"/>
      <protection locked="0"/>
    </xf>
    <xf numFmtId="0" fontId="19" fillId="5" borderId="20" xfId="0" applyFont="1" applyFill="1" applyBorder="1" applyAlignment="1" applyProtection="1">
      <alignment horizontal="center" vertical="justify" wrapText="1"/>
      <protection locked="0"/>
    </xf>
    <xf numFmtId="0" fontId="19" fillId="5" borderId="23" xfId="0" applyFont="1" applyFill="1" applyBorder="1" applyAlignment="1" applyProtection="1">
      <alignment horizontal="center" vertical="justify" wrapText="1"/>
      <protection locked="0"/>
    </xf>
    <xf numFmtId="0" fontId="19" fillId="5" borderId="21" xfId="0" applyFont="1" applyFill="1" applyBorder="1" applyAlignment="1" applyProtection="1">
      <alignment horizontal="center" vertical="justify" wrapText="1"/>
      <protection locked="0"/>
    </xf>
    <xf numFmtId="17" fontId="16" fillId="5" borderId="20" xfId="0" applyNumberFormat="1" applyFont="1" applyFill="1" applyBorder="1" applyAlignment="1" applyProtection="1">
      <alignment horizontal="center" vertical="center" wrapText="1"/>
      <protection locked="0"/>
    </xf>
    <xf numFmtId="17" fontId="16" fillId="5" borderId="23" xfId="0" applyNumberFormat="1" applyFont="1" applyFill="1" applyBorder="1" applyAlignment="1" applyProtection="1">
      <alignment horizontal="center" vertical="center" wrapText="1"/>
      <protection locked="0"/>
    </xf>
    <xf numFmtId="17" fontId="16" fillId="5" borderId="21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20" xfId="0" applyNumberFormat="1" applyFont="1" applyFill="1" applyBorder="1" applyAlignment="1" applyProtection="1">
      <alignment horizontal="center" vertical="justify" wrapText="1"/>
      <protection locked="0"/>
    </xf>
    <xf numFmtId="17" fontId="1" fillId="2" borderId="23" xfId="0" applyNumberFormat="1" applyFont="1" applyFill="1" applyBorder="1" applyAlignment="1" applyProtection="1">
      <alignment horizontal="center" vertical="justify" wrapText="1"/>
      <protection locked="0"/>
    </xf>
    <xf numFmtId="0" fontId="4" fillId="6" borderId="44" xfId="0" applyFont="1" applyFill="1" applyBorder="1" applyAlignment="1" applyProtection="1">
      <alignment horizontal="center" vertical="center" wrapText="1"/>
      <protection locked="0"/>
    </xf>
    <xf numFmtId="0" fontId="4" fillId="6" borderId="46" xfId="0" applyFont="1" applyFill="1" applyBorder="1" applyAlignment="1" applyProtection="1">
      <alignment horizontal="center" vertical="center" wrapText="1"/>
      <protection locked="0"/>
    </xf>
    <xf numFmtId="0" fontId="4" fillId="6" borderId="45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 shrinkToFit="1"/>
      <protection locked="0"/>
    </xf>
    <xf numFmtId="0" fontId="3" fillId="2" borderId="19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19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17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17" fontId="2" fillId="5" borderId="23" xfId="0" applyNumberFormat="1" applyFont="1" applyFill="1" applyBorder="1" applyAlignment="1" applyProtection="1">
      <alignment horizontal="center" vertical="center" wrapText="1"/>
      <protection locked="0"/>
    </xf>
    <xf numFmtId="17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4" fillId="6" borderId="19" xfId="0" applyFont="1" applyFill="1" applyBorder="1" applyAlignment="1" applyProtection="1">
      <alignment horizontal="center" vertical="center"/>
      <protection locked="0"/>
    </xf>
    <xf numFmtId="0" fontId="15" fillId="0" borderId="51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53" xfId="0" applyFont="1" applyBorder="1" applyAlignment="1" applyProtection="1">
      <alignment horizontal="center" vertical="center"/>
      <protection locked="0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1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7" fontId="1" fillId="5" borderId="4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4" fillId="6" borderId="42" xfId="0" applyFont="1" applyFill="1" applyBorder="1" applyAlignment="1" applyProtection="1">
      <alignment horizontal="center" vertical="center" wrapText="1"/>
      <protection locked="0"/>
    </xf>
    <xf numFmtId="0" fontId="4" fillId="6" borderId="38" xfId="0" applyFont="1" applyFill="1" applyBorder="1" applyAlignment="1" applyProtection="1">
      <alignment horizontal="center" vertical="center" wrapText="1"/>
      <protection locked="0"/>
    </xf>
    <xf numFmtId="0" fontId="17" fillId="5" borderId="24" xfId="0" applyFont="1" applyFill="1" applyBorder="1" applyAlignment="1" applyProtection="1">
      <alignment horizontal="center" vertical="center" wrapText="1"/>
      <protection locked="0"/>
    </xf>
    <xf numFmtId="0" fontId="17" fillId="5" borderId="25" xfId="0" applyFont="1" applyFill="1" applyBorder="1" applyAlignment="1" applyProtection="1">
      <alignment horizontal="center" vertical="center" wrapText="1"/>
      <protection locked="0"/>
    </xf>
    <xf numFmtId="0" fontId="17" fillId="5" borderId="2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view="pageBreakPreview" zoomScale="110" zoomScaleNormal="140" zoomScaleSheetLayoutView="110" workbookViewId="0">
      <selection activeCell="G35" sqref="G35"/>
    </sheetView>
  </sheetViews>
  <sheetFormatPr baseColWidth="10" defaultRowHeight="15" x14ac:dyDescent="0.25"/>
  <cols>
    <col min="1" max="1" width="2.5703125" style="4" bestFit="1" customWidth="1"/>
    <col min="2" max="2" width="10.85546875" style="36" customWidth="1"/>
    <col min="3" max="3" width="18" style="4" customWidth="1"/>
    <col min="4" max="4" width="9.28515625" style="36" customWidth="1"/>
    <col min="5" max="5" width="19.85546875" style="4" customWidth="1"/>
    <col min="6" max="6" width="11.5703125" style="36" customWidth="1"/>
    <col min="7" max="7" width="10.28515625" style="36" customWidth="1"/>
    <col min="8" max="8" width="11" style="36" customWidth="1"/>
    <col min="9" max="9" width="6.85546875" style="4" customWidth="1"/>
    <col min="10" max="10" width="5.7109375" style="4" customWidth="1"/>
    <col min="11" max="11" width="8.42578125" style="4" bestFit="1" customWidth="1"/>
    <col min="12" max="12" width="10.7109375" style="4" customWidth="1"/>
    <col min="13" max="13" width="6" style="4" customWidth="1"/>
    <col min="14" max="14" width="4" style="4" customWidth="1"/>
    <col min="15" max="15" width="5.140625" style="4" customWidth="1"/>
    <col min="16" max="16" width="5.7109375" style="4" customWidth="1"/>
    <col min="17" max="17" width="4" style="4" customWidth="1"/>
    <col min="18" max="18" width="5.140625" style="4" customWidth="1"/>
    <col min="19" max="19" width="5.7109375" style="4" customWidth="1"/>
    <col min="20" max="20" width="4" style="4" customWidth="1"/>
    <col min="21" max="21" width="5.140625" style="4" customWidth="1"/>
    <col min="22" max="22" width="5.85546875" style="4" customWidth="1"/>
    <col min="23" max="23" width="4" style="4" customWidth="1"/>
    <col min="24" max="24" width="5.140625" style="4" customWidth="1"/>
    <col min="25" max="25" width="5.7109375" style="4" customWidth="1"/>
    <col min="26" max="26" width="9.7109375" style="4" bestFit="1" customWidth="1"/>
    <col min="27" max="27" width="10.28515625" style="4" bestFit="1" customWidth="1"/>
    <col min="28" max="49" width="2.140625" style="4" customWidth="1"/>
    <col min="50" max="50" width="3" style="4" bestFit="1" customWidth="1"/>
    <col min="51" max="56" width="2.140625" style="4" customWidth="1"/>
    <col min="57" max="57" width="3" style="4" bestFit="1" customWidth="1"/>
    <col min="58" max="58" width="11.85546875" style="4" customWidth="1"/>
    <col min="59" max="59" width="12.85546875" style="4" bestFit="1" customWidth="1"/>
    <col min="60" max="60" width="7.140625" style="4" bestFit="1" customWidth="1"/>
    <col min="61" max="61" width="8.42578125" style="4" bestFit="1" customWidth="1"/>
    <col min="62" max="16384" width="11.42578125" style="4"/>
  </cols>
  <sheetData>
    <row r="1" spans="1:61" ht="3.75" customHeight="1" thickBot="1" x14ac:dyDescent="0.3">
      <c r="A1" s="120" t="s">
        <v>64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</row>
    <row r="2" spans="1:61" ht="18.75" customHeight="1" thickBot="1" x14ac:dyDescent="0.3">
      <c r="A2" s="129" t="s">
        <v>47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23" t="s">
        <v>38</v>
      </c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5"/>
      <c r="AB2" s="155" t="s">
        <v>37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5" t="s">
        <v>102</v>
      </c>
      <c r="BH2" s="156"/>
      <c r="BI2" s="159"/>
    </row>
    <row r="3" spans="1:61" ht="30.75" customHeight="1" thickBot="1" x14ac:dyDescent="0.3">
      <c r="A3" s="146" t="s">
        <v>44</v>
      </c>
      <c r="B3" s="147"/>
      <c r="C3" s="147"/>
      <c r="D3" s="148"/>
      <c r="E3" s="146" t="s">
        <v>45</v>
      </c>
      <c r="F3" s="147"/>
      <c r="G3" s="147"/>
      <c r="H3" s="148"/>
      <c r="I3" s="147" t="s">
        <v>46</v>
      </c>
      <c r="J3" s="147"/>
      <c r="K3" s="147"/>
      <c r="L3" s="147"/>
      <c r="M3" s="148"/>
      <c r="N3" s="143" t="s">
        <v>35</v>
      </c>
      <c r="O3" s="144"/>
      <c r="P3" s="145"/>
      <c r="Q3" s="143" t="s">
        <v>36</v>
      </c>
      <c r="R3" s="144"/>
      <c r="S3" s="145"/>
      <c r="T3" s="143" t="s">
        <v>37</v>
      </c>
      <c r="U3" s="144"/>
      <c r="V3" s="145"/>
      <c r="W3" s="126" t="s">
        <v>49</v>
      </c>
      <c r="X3" s="127"/>
      <c r="Y3" s="128"/>
      <c r="Z3" s="165" t="s">
        <v>62</v>
      </c>
      <c r="AA3" s="166"/>
      <c r="AB3" s="157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7"/>
      <c r="BH3" s="158"/>
      <c r="BI3" s="160"/>
    </row>
    <row r="4" spans="1:61" s="6" customFormat="1" ht="32.25" customHeight="1" thickBot="1" x14ac:dyDescent="0.3">
      <c r="A4" s="151" t="s">
        <v>0</v>
      </c>
      <c r="B4" s="151" t="s">
        <v>41</v>
      </c>
      <c r="C4" s="151" t="s">
        <v>43</v>
      </c>
      <c r="D4" s="151" t="s">
        <v>39</v>
      </c>
      <c r="E4" s="153" t="s">
        <v>1</v>
      </c>
      <c r="F4" s="138" t="s">
        <v>42</v>
      </c>
      <c r="G4" s="176" t="s">
        <v>23</v>
      </c>
      <c r="H4" s="138" t="s">
        <v>59</v>
      </c>
      <c r="I4" s="134" t="s">
        <v>2</v>
      </c>
      <c r="J4" s="136" t="s">
        <v>3</v>
      </c>
      <c r="K4" s="136" t="s">
        <v>34</v>
      </c>
      <c r="L4" s="136" t="s">
        <v>4</v>
      </c>
      <c r="M4" s="149" t="s">
        <v>12</v>
      </c>
      <c r="N4" s="140" t="s">
        <v>53</v>
      </c>
      <c r="O4" s="141"/>
      <c r="P4" s="142"/>
      <c r="Q4" s="140" t="s">
        <v>53</v>
      </c>
      <c r="R4" s="141"/>
      <c r="S4" s="142"/>
      <c r="T4" s="140" t="s">
        <v>53</v>
      </c>
      <c r="U4" s="141"/>
      <c r="V4" s="142"/>
      <c r="W4" s="178" t="s">
        <v>48</v>
      </c>
      <c r="X4" s="179"/>
      <c r="Y4" s="180"/>
      <c r="Z4" s="5" t="s">
        <v>60</v>
      </c>
      <c r="AA4" s="67" t="s">
        <v>61</v>
      </c>
      <c r="AB4" s="109">
        <v>1</v>
      </c>
      <c r="AC4" s="110">
        <v>2</v>
      </c>
      <c r="AD4" s="110">
        <v>3</v>
      </c>
      <c r="AE4" s="110">
        <v>4</v>
      </c>
      <c r="AF4" s="110">
        <v>5</v>
      </c>
      <c r="AG4" s="110">
        <v>6</v>
      </c>
      <c r="AH4" s="110">
        <v>7</v>
      </c>
      <c r="AI4" s="110">
        <v>8</v>
      </c>
      <c r="AJ4" s="110">
        <v>9</v>
      </c>
      <c r="AK4" s="110">
        <v>10</v>
      </c>
      <c r="AL4" s="110">
        <v>11</v>
      </c>
      <c r="AM4" s="110">
        <v>12</v>
      </c>
      <c r="AN4" s="110">
        <v>13</v>
      </c>
      <c r="AO4" s="110">
        <v>14</v>
      </c>
      <c r="AP4" s="110">
        <v>15</v>
      </c>
      <c r="AQ4" s="110">
        <v>16</v>
      </c>
      <c r="AR4" s="110">
        <v>17</v>
      </c>
      <c r="AS4" s="110">
        <v>18</v>
      </c>
      <c r="AT4" s="110">
        <v>19</v>
      </c>
      <c r="AU4" s="110">
        <v>20</v>
      </c>
      <c r="AV4" s="110">
        <v>21</v>
      </c>
      <c r="AW4" s="110">
        <v>22</v>
      </c>
      <c r="AX4" s="110">
        <v>23</v>
      </c>
      <c r="AY4" s="110">
        <v>24</v>
      </c>
      <c r="AZ4" s="110">
        <v>25</v>
      </c>
      <c r="BA4" s="110">
        <v>26</v>
      </c>
      <c r="BB4" s="110">
        <v>27</v>
      </c>
      <c r="BC4" s="110">
        <v>28</v>
      </c>
      <c r="BD4" s="110">
        <v>29</v>
      </c>
      <c r="BE4" s="111">
        <v>30</v>
      </c>
      <c r="BF4" s="116" t="s">
        <v>100</v>
      </c>
      <c r="BG4" s="161" t="s">
        <v>101</v>
      </c>
      <c r="BH4" s="162"/>
      <c r="BI4" s="163"/>
    </row>
    <row r="5" spans="1:61" ht="32.25" customHeight="1" thickBot="1" x14ac:dyDescent="0.3">
      <c r="A5" s="152"/>
      <c r="B5" s="152"/>
      <c r="C5" s="152"/>
      <c r="D5" s="152"/>
      <c r="E5" s="154"/>
      <c r="F5" s="139"/>
      <c r="G5" s="177"/>
      <c r="H5" s="139"/>
      <c r="I5" s="135"/>
      <c r="J5" s="137"/>
      <c r="K5" s="137"/>
      <c r="L5" s="137"/>
      <c r="M5" s="150"/>
      <c r="N5" s="7" t="s">
        <v>11</v>
      </c>
      <c r="O5" s="7" t="s">
        <v>20</v>
      </c>
      <c r="P5" s="7" t="s">
        <v>21</v>
      </c>
      <c r="Q5" s="7" t="s">
        <v>11</v>
      </c>
      <c r="R5" s="7" t="s">
        <v>20</v>
      </c>
      <c r="S5" s="7" t="s">
        <v>21</v>
      </c>
      <c r="T5" s="7" t="s">
        <v>11</v>
      </c>
      <c r="U5" s="7" t="s">
        <v>20</v>
      </c>
      <c r="V5" s="7" t="s">
        <v>21</v>
      </c>
      <c r="W5" s="8" t="s">
        <v>11</v>
      </c>
      <c r="X5" s="8" t="s">
        <v>20</v>
      </c>
      <c r="Y5" s="9" t="s">
        <v>21</v>
      </c>
      <c r="Z5" s="58" t="s">
        <v>63</v>
      </c>
      <c r="AA5" s="69" t="s">
        <v>63</v>
      </c>
      <c r="AB5" s="73" t="s">
        <v>9</v>
      </c>
      <c r="AC5" s="68" t="s">
        <v>10</v>
      </c>
      <c r="AD5" s="68" t="s">
        <v>5</v>
      </c>
      <c r="AE5" s="70" t="s">
        <v>6</v>
      </c>
      <c r="AF5" s="71" t="s">
        <v>7</v>
      </c>
      <c r="AG5" s="70" t="s">
        <v>7</v>
      </c>
      <c r="AH5" s="71" t="s">
        <v>8</v>
      </c>
      <c r="AI5" s="71" t="s">
        <v>9</v>
      </c>
      <c r="AJ5" s="72" t="s">
        <v>10</v>
      </c>
      <c r="AK5" s="68" t="s">
        <v>5</v>
      </c>
      <c r="AL5" s="71" t="s">
        <v>6</v>
      </c>
      <c r="AM5" s="71" t="s">
        <v>7</v>
      </c>
      <c r="AN5" s="70" t="s">
        <v>7</v>
      </c>
      <c r="AO5" s="71" t="s">
        <v>8</v>
      </c>
      <c r="AP5" s="70" t="s">
        <v>9</v>
      </c>
      <c r="AQ5" s="68" t="s">
        <v>10</v>
      </c>
      <c r="AR5" s="68" t="s">
        <v>5</v>
      </c>
      <c r="AS5" s="70" t="s">
        <v>6</v>
      </c>
      <c r="AT5" s="71" t="s">
        <v>7</v>
      </c>
      <c r="AU5" s="70" t="s">
        <v>7</v>
      </c>
      <c r="AV5" s="71" t="s">
        <v>8</v>
      </c>
      <c r="AW5" s="70" t="s">
        <v>9</v>
      </c>
      <c r="AX5" s="68" t="s">
        <v>10</v>
      </c>
      <c r="AY5" s="68" t="s">
        <v>5</v>
      </c>
      <c r="AZ5" s="70" t="s">
        <v>6</v>
      </c>
      <c r="BA5" s="70" t="s">
        <v>7</v>
      </c>
      <c r="BB5" s="71" t="s">
        <v>7</v>
      </c>
      <c r="BC5" s="71" t="s">
        <v>8</v>
      </c>
      <c r="BD5" s="70" t="s">
        <v>9</v>
      </c>
      <c r="BE5" s="74" t="s">
        <v>10</v>
      </c>
      <c r="BF5" s="113" t="s">
        <v>11</v>
      </c>
      <c r="BG5" s="115" t="s">
        <v>11</v>
      </c>
      <c r="BH5" s="104" t="s">
        <v>20</v>
      </c>
      <c r="BI5" s="105" t="s">
        <v>21</v>
      </c>
    </row>
    <row r="6" spans="1:61" ht="15.75" customHeight="1" thickBot="1" x14ac:dyDescent="0.3">
      <c r="A6" s="10">
        <v>1</v>
      </c>
      <c r="B6" s="11">
        <v>319269</v>
      </c>
      <c r="C6" s="12" t="s">
        <v>66</v>
      </c>
      <c r="D6" s="26" t="s">
        <v>40</v>
      </c>
      <c r="E6" s="47" t="s">
        <v>67</v>
      </c>
      <c r="F6" s="14">
        <v>1010149153</v>
      </c>
      <c r="G6" s="50" t="s">
        <v>96</v>
      </c>
      <c r="H6" s="56" t="s">
        <v>54</v>
      </c>
      <c r="I6" s="54">
        <v>6</v>
      </c>
      <c r="J6" s="83" t="s">
        <v>97</v>
      </c>
      <c r="K6" s="13"/>
      <c r="L6" s="16">
        <v>30</v>
      </c>
      <c r="M6" s="86">
        <f t="shared" ref="M6:M34" si="0">L6*I6</f>
        <v>180</v>
      </c>
      <c r="N6" s="15"/>
      <c r="O6" s="11">
        <f>I6*N6</f>
        <v>0</v>
      </c>
      <c r="P6" s="44"/>
      <c r="Q6" s="54">
        <v>15</v>
      </c>
      <c r="R6" s="11">
        <f>I6*Q6</f>
        <v>90</v>
      </c>
      <c r="S6" s="44"/>
      <c r="T6" s="85">
        <v>1</v>
      </c>
      <c r="U6" s="24">
        <f>T6*I6</f>
        <v>6</v>
      </c>
      <c r="V6" s="87"/>
      <c r="W6" s="17">
        <f>+N6+Q6+T6</f>
        <v>16</v>
      </c>
      <c r="X6" s="17">
        <f>+O6+R6+U6</f>
        <v>96</v>
      </c>
      <c r="Y6" s="57">
        <f>+P6+S6+V6</f>
        <v>0</v>
      </c>
      <c r="Z6" s="89">
        <v>42957</v>
      </c>
      <c r="AA6" s="107">
        <v>42979</v>
      </c>
      <c r="AB6" s="18"/>
      <c r="AC6" s="27"/>
      <c r="AD6" s="27"/>
      <c r="AE6" s="20"/>
      <c r="AF6" s="20"/>
      <c r="AG6" s="20"/>
      <c r="AH6" s="20"/>
      <c r="AI6" s="20"/>
      <c r="AJ6" s="27" t="s">
        <v>98</v>
      </c>
      <c r="AK6" s="27"/>
      <c r="AL6" s="20"/>
      <c r="AM6" s="20"/>
      <c r="AN6" s="20"/>
      <c r="AO6" s="20"/>
      <c r="AP6" s="20"/>
      <c r="AQ6" s="27" t="s">
        <v>98</v>
      </c>
      <c r="AR6" s="27"/>
      <c r="AS6" s="20"/>
      <c r="AT6" s="20"/>
      <c r="AU6" s="20"/>
      <c r="AV6" s="20"/>
      <c r="AW6" s="20"/>
      <c r="AX6" s="27" t="s">
        <v>98</v>
      </c>
      <c r="AY6" s="27"/>
      <c r="AZ6" s="20"/>
      <c r="BA6" s="20"/>
      <c r="BB6" s="20"/>
      <c r="BC6" s="20"/>
      <c r="BD6" s="20"/>
      <c r="BE6" s="75" t="s">
        <v>98</v>
      </c>
      <c r="BF6" s="106">
        <f>COUNTIF(AB6:BE6,"A")</f>
        <v>4</v>
      </c>
      <c r="BG6" s="117">
        <f>COUNTIF(AC6:BF6,"F")</f>
        <v>0</v>
      </c>
      <c r="BH6" s="114"/>
      <c r="BI6" s="114"/>
    </row>
    <row r="7" spans="1:61" ht="15.75" customHeight="1" thickBot="1" x14ac:dyDescent="0.3">
      <c r="A7" s="18">
        <v>2</v>
      </c>
      <c r="B7" s="19">
        <v>319269</v>
      </c>
      <c r="C7" s="12" t="s">
        <v>66</v>
      </c>
      <c r="D7" s="26" t="s">
        <v>40</v>
      </c>
      <c r="E7" s="48" t="s">
        <v>68</v>
      </c>
      <c r="F7" s="22">
        <v>1027370002</v>
      </c>
      <c r="G7" s="51" t="s">
        <v>96</v>
      </c>
      <c r="H7" s="28" t="s">
        <v>54</v>
      </c>
      <c r="I7" s="55">
        <v>6</v>
      </c>
      <c r="J7" s="84" t="s">
        <v>97</v>
      </c>
      <c r="K7" s="21"/>
      <c r="L7" s="25">
        <v>30</v>
      </c>
      <c r="M7" s="86">
        <f t="shared" si="0"/>
        <v>180</v>
      </c>
      <c r="N7" s="23"/>
      <c r="O7" s="19">
        <f t="shared" ref="O7:O34" si="1">I7*N7</f>
        <v>0</v>
      </c>
      <c r="P7" s="45"/>
      <c r="Q7" s="55">
        <v>15</v>
      </c>
      <c r="R7" s="19">
        <f t="shared" ref="R7:R34" si="2">I7*Q7</f>
        <v>90</v>
      </c>
      <c r="S7" s="45"/>
      <c r="T7" s="86">
        <v>1</v>
      </c>
      <c r="U7" s="19">
        <f>T7*I7</f>
        <v>6</v>
      </c>
      <c r="V7" s="88"/>
      <c r="W7" s="17">
        <f t="shared" ref="W7:W34" si="3">+N7+Q7+T7</f>
        <v>16</v>
      </c>
      <c r="X7" s="17">
        <f t="shared" ref="X7:X34" si="4">+O7+R7+U7</f>
        <v>96</v>
      </c>
      <c r="Y7" s="57">
        <f t="shared" ref="Y7:Y34" si="5">+P7+S7+V7</f>
        <v>0</v>
      </c>
      <c r="Z7" s="89">
        <v>42957</v>
      </c>
      <c r="AA7" s="107">
        <v>42979</v>
      </c>
      <c r="AB7" s="18"/>
      <c r="AC7" s="27"/>
      <c r="AD7" s="27"/>
      <c r="AE7" s="20"/>
      <c r="AF7" s="20"/>
      <c r="AG7" s="20"/>
      <c r="AH7" s="20" t="s">
        <v>98</v>
      </c>
      <c r="AI7" s="20" t="s">
        <v>98</v>
      </c>
      <c r="AJ7" s="27" t="s">
        <v>98</v>
      </c>
      <c r="AK7" s="27"/>
      <c r="AL7" s="20"/>
      <c r="AM7" s="20"/>
      <c r="AN7" s="20"/>
      <c r="AO7" s="20"/>
      <c r="AP7" s="20"/>
      <c r="AQ7" s="27" t="s">
        <v>98</v>
      </c>
      <c r="AR7" s="27"/>
      <c r="AS7" s="20"/>
      <c r="AT7" s="20"/>
      <c r="AU7" s="20"/>
      <c r="AV7" s="20"/>
      <c r="AW7" s="20"/>
      <c r="AX7" s="27" t="s">
        <v>98</v>
      </c>
      <c r="AY7" s="27"/>
      <c r="AZ7" s="20"/>
      <c r="BA7" s="20"/>
      <c r="BB7" s="20"/>
      <c r="BC7" s="20"/>
      <c r="BD7" s="20"/>
      <c r="BE7" s="75" t="s">
        <v>98</v>
      </c>
      <c r="BF7" s="106">
        <f t="shared" ref="BF7:BF34" si="6">COUNTIF(AB7:BE7,"A")</f>
        <v>6</v>
      </c>
      <c r="BG7" s="118">
        <f t="shared" ref="BG7:BG34" si="7">COUNTIF(AC7:BF7,"F")</f>
        <v>0</v>
      </c>
      <c r="BH7" s="63"/>
      <c r="BI7" s="63"/>
    </row>
    <row r="8" spans="1:61" ht="15.75" customHeight="1" x14ac:dyDescent="0.25">
      <c r="A8" s="18">
        <v>3</v>
      </c>
      <c r="B8" s="19">
        <v>319269</v>
      </c>
      <c r="C8" s="12" t="s">
        <v>66</v>
      </c>
      <c r="D8" s="26" t="s">
        <v>40</v>
      </c>
      <c r="E8" s="48" t="s">
        <v>69</v>
      </c>
      <c r="F8" s="22">
        <v>1007651685</v>
      </c>
      <c r="G8" s="51" t="s">
        <v>96</v>
      </c>
      <c r="H8" s="28" t="s">
        <v>54</v>
      </c>
      <c r="I8" s="55">
        <v>6</v>
      </c>
      <c r="J8" s="84" t="s">
        <v>97</v>
      </c>
      <c r="K8" s="21"/>
      <c r="L8" s="25">
        <v>30</v>
      </c>
      <c r="M8" s="86">
        <f t="shared" si="0"/>
        <v>180</v>
      </c>
      <c r="N8" s="23"/>
      <c r="O8" s="19">
        <f t="shared" si="1"/>
        <v>0</v>
      </c>
      <c r="P8" s="45"/>
      <c r="Q8" s="55">
        <v>15</v>
      </c>
      <c r="R8" s="19">
        <f t="shared" si="2"/>
        <v>90</v>
      </c>
      <c r="S8" s="45"/>
      <c r="T8" s="86">
        <v>1</v>
      </c>
      <c r="U8" s="19">
        <f t="shared" ref="U8:U34" si="8">T8*I8</f>
        <v>6</v>
      </c>
      <c r="V8" s="88"/>
      <c r="W8" s="17">
        <f t="shared" si="3"/>
        <v>16</v>
      </c>
      <c r="X8" s="17">
        <f t="shared" si="4"/>
        <v>96</v>
      </c>
      <c r="Y8" s="57">
        <f t="shared" si="5"/>
        <v>0</v>
      </c>
      <c r="Z8" s="89">
        <v>42957</v>
      </c>
      <c r="AA8" s="107">
        <v>42979</v>
      </c>
      <c r="AB8" s="18"/>
      <c r="AC8" s="27"/>
      <c r="AD8" s="27"/>
      <c r="AE8" s="20"/>
      <c r="AF8" s="20"/>
      <c r="AG8" s="20"/>
      <c r="AH8" s="20"/>
      <c r="AI8" s="20"/>
      <c r="AJ8" s="27" t="s">
        <v>98</v>
      </c>
      <c r="AK8" s="27"/>
      <c r="AL8" s="20"/>
      <c r="AM8" s="20"/>
      <c r="AN8" s="20"/>
      <c r="AO8" s="20"/>
      <c r="AP8" s="20"/>
      <c r="AQ8" s="27" t="s">
        <v>98</v>
      </c>
      <c r="AR8" s="27"/>
      <c r="AS8" s="20"/>
      <c r="AT8" s="20"/>
      <c r="AU8" s="20"/>
      <c r="AV8" s="20"/>
      <c r="AW8" s="20"/>
      <c r="AX8" s="27" t="s">
        <v>98</v>
      </c>
      <c r="AY8" s="27"/>
      <c r="AZ8" s="20"/>
      <c r="BA8" s="20"/>
      <c r="BB8" s="20"/>
      <c r="BC8" s="20"/>
      <c r="BD8" s="20"/>
      <c r="BE8" s="75" t="s">
        <v>98</v>
      </c>
      <c r="BF8" s="106">
        <f t="shared" si="6"/>
        <v>4</v>
      </c>
      <c r="BG8" s="118">
        <f t="shared" si="7"/>
        <v>0</v>
      </c>
      <c r="BH8" s="63"/>
      <c r="BI8" s="63"/>
    </row>
    <row r="9" spans="1:61" ht="15.75" customHeight="1" x14ac:dyDescent="0.25">
      <c r="A9" s="18">
        <v>4</v>
      </c>
      <c r="B9" s="19">
        <v>319269</v>
      </c>
      <c r="C9" s="20" t="s">
        <v>66</v>
      </c>
      <c r="D9" s="26" t="s">
        <v>40</v>
      </c>
      <c r="E9" s="48" t="s">
        <v>70</v>
      </c>
      <c r="F9" s="22">
        <v>1010039550</v>
      </c>
      <c r="G9" s="51" t="s">
        <v>96</v>
      </c>
      <c r="H9" s="28" t="s">
        <v>54</v>
      </c>
      <c r="I9" s="55">
        <v>6</v>
      </c>
      <c r="J9" s="84" t="s">
        <v>97</v>
      </c>
      <c r="K9" s="21"/>
      <c r="L9" s="25">
        <v>30</v>
      </c>
      <c r="M9" s="86">
        <f t="shared" si="0"/>
        <v>180</v>
      </c>
      <c r="N9" s="23"/>
      <c r="O9" s="19">
        <f t="shared" si="1"/>
        <v>0</v>
      </c>
      <c r="P9" s="45"/>
      <c r="Q9" s="55">
        <v>15</v>
      </c>
      <c r="R9" s="19">
        <f t="shared" si="2"/>
        <v>90</v>
      </c>
      <c r="S9" s="45"/>
      <c r="T9" s="23">
        <v>1</v>
      </c>
      <c r="U9" s="19">
        <f t="shared" si="8"/>
        <v>6</v>
      </c>
      <c r="V9" s="45"/>
      <c r="W9" s="17">
        <f t="shared" si="3"/>
        <v>16</v>
      </c>
      <c r="X9" s="17">
        <f t="shared" si="4"/>
        <v>96</v>
      </c>
      <c r="Y9" s="57">
        <f t="shared" si="5"/>
        <v>0</v>
      </c>
      <c r="Z9" s="89">
        <v>42957</v>
      </c>
      <c r="AA9" s="107">
        <v>42979</v>
      </c>
      <c r="AB9" s="18"/>
      <c r="AC9" s="27"/>
      <c r="AD9" s="27"/>
      <c r="AE9" s="20"/>
      <c r="AF9" s="20"/>
      <c r="AG9" s="20"/>
      <c r="AH9" s="20"/>
      <c r="AI9" s="20"/>
      <c r="AJ9" s="27" t="s">
        <v>98</v>
      </c>
      <c r="AK9" s="27"/>
      <c r="AL9" s="20"/>
      <c r="AM9" s="20"/>
      <c r="AN9" s="20"/>
      <c r="AO9" s="20"/>
      <c r="AP9" s="20"/>
      <c r="AQ9" s="27" t="s">
        <v>98</v>
      </c>
      <c r="AR9" s="27"/>
      <c r="AS9" s="20"/>
      <c r="AT9" s="20"/>
      <c r="AU9" s="20"/>
      <c r="AV9" s="20"/>
      <c r="AW9" s="20"/>
      <c r="AX9" s="27" t="s">
        <v>99</v>
      </c>
      <c r="AY9" s="27"/>
      <c r="AZ9" s="20"/>
      <c r="BA9" s="20"/>
      <c r="BB9" s="20"/>
      <c r="BC9" s="20"/>
      <c r="BD9" s="20"/>
      <c r="BE9" s="75" t="s">
        <v>98</v>
      </c>
      <c r="BF9" s="106">
        <f t="shared" si="6"/>
        <v>3</v>
      </c>
      <c r="BG9" s="118">
        <f t="shared" si="7"/>
        <v>1</v>
      </c>
      <c r="BH9" s="63"/>
      <c r="BI9" s="63"/>
    </row>
    <row r="10" spans="1:61" ht="15.75" customHeight="1" x14ac:dyDescent="0.25">
      <c r="A10" s="18">
        <v>5</v>
      </c>
      <c r="B10" s="19">
        <v>319269</v>
      </c>
      <c r="C10" s="20" t="s">
        <v>66</v>
      </c>
      <c r="D10" s="26" t="s">
        <v>40</v>
      </c>
      <c r="E10" s="48" t="s">
        <v>71</v>
      </c>
      <c r="F10" s="22">
        <v>1006960484</v>
      </c>
      <c r="G10" s="51" t="s">
        <v>96</v>
      </c>
      <c r="H10" s="28" t="s">
        <v>54</v>
      </c>
      <c r="I10" s="55">
        <v>6</v>
      </c>
      <c r="J10" s="84" t="s">
        <v>97</v>
      </c>
      <c r="K10" s="21"/>
      <c r="L10" s="25">
        <v>30</v>
      </c>
      <c r="M10" s="86">
        <f t="shared" si="0"/>
        <v>180</v>
      </c>
      <c r="N10" s="23"/>
      <c r="O10" s="19">
        <f t="shared" si="1"/>
        <v>0</v>
      </c>
      <c r="P10" s="45"/>
      <c r="Q10" s="55">
        <v>15</v>
      </c>
      <c r="R10" s="19">
        <f t="shared" si="2"/>
        <v>90</v>
      </c>
      <c r="S10" s="45"/>
      <c r="T10" s="23">
        <v>1</v>
      </c>
      <c r="U10" s="19">
        <f t="shared" si="8"/>
        <v>6</v>
      </c>
      <c r="V10" s="45"/>
      <c r="W10" s="17">
        <f t="shared" si="3"/>
        <v>16</v>
      </c>
      <c r="X10" s="17">
        <f t="shared" si="4"/>
        <v>96</v>
      </c>
      <c r="Y10" s="57">
        <f t="shared" si="5"/>
        <v>0</v>
      </c>
      <c r="Z10" s="89">
        <v>42957</v>
      </c>
      <c r="AA10" s="107">
        <v>42979</v>
      </c>
      <c r="AB10" s="18"/>
      <c r="AC10" s="27"/>
      <c r="AD10" s="27"/>
      <c r="AE10" s="20"/>
      <c r="AF10" s="20"/>
      <c r="AG10" s="20"/>
      <c r="AH10" s="20"/>
      <c r="AI10" s="20"/>
      <c r="AJ10" s="27" t="s">
        <v>98</v>
      </c>
      <c r="AK10" s="27"/>
      <c r="AL10" s="20"/>
      <c r="AM10" s="20"/>
      <c r="AN10" s="20"/>
      <c r="AO10" s="20"/>
      <c r="AP10" s="20"/>
      <c r="AQ10" s="27" t="s">
        <v>98</v>
      </c>
      <c r="AR10" s="27"/>
      <c r="AS10" s="20"/>
      <c r="AT10" s="20" t="s">
        <v>98</v>
      </c>
      <c r="AU10" s="20" t="s">
        <v>98</v>
      </c>
      <c r="AV10" s="20"/>
      <c r="AW10" s="20"/>
      <c r="AX10" s="27" t="s">
        <v>98</v>
      </c>
      <c r="AY10" s="27"/>
      <c r="AZ10" s="20"/>
      <c r="BA10" s="20"/>
      <c r="BB10" s="20"/>
      <c r="BC10" s="20"/>
      <c r="BD10" s="20"/>
      <c r="BE10" s="75" t="s">
        <v>98</v>
      </c>
      <c r="BF10" s="106">
        <f t="shared" si="6"/>
        <v>6</v>
      </c>
      <c r="BG10" s="118">
        <f t="shared" si="7"/>
        <v>0</v>
      </c>
      <c r="BH10" s="63"/>
      <c r="BI10" s="63"/>
    </row>
    <row r="11" spans="1:61" ht="15.75" customHeight="1" x14ac:dyDescent="0.25">
      <c r="A11" s="18">
        <v>6</v>
      </c>
      <c r="B11" s="19">
        <v>319269</v>
      </c>
      <c r="C11" s="20" t="s">
        <v>66</v>
      </c>
      <c r="D11" s="26" t="s">
        <v>40</v>
      </c>
      <c r="E11" s="48" t="s">
        <v>72</v>
      </c>
      <c r="F11" s="22">
        <v>1040575504</v>
      </c>
      <c r="G11" s="51" t="s">
        <v>96</v>
      </c>
      <c r="H11" s="28" t="s">
        <v>54</v>
      </c>
      <c r="I11" s="55">
        <v>6</v>
      </c>
      <c r="J11" s="84" t="s">
        <v>97</v>
      </c>
      <c r="K11" s="21"/>
      <c r="L11" s="25">
        <v>30</v>
      </c>
      <c r="M11" s="86">
        <f t="shared" si="0"/>
        <v>180</v>
      </c>
      <c r="N11" s="23"/>
      <c r="O11" s="19">
        <f t="shared" si="1"/>
        <v>0</v>
      </c>
      <c r="P11" s="45"/>
      <c r="Q11" s="55">
        <v>15</v>
      </c>
      <c r="R11" s="19">
        <f t="shared" si="2"/>
        <v>90</v>
      </c>
      <c r="S11" s="45"/>
      <c r="T11" s="23">
        <v>1</v>
      </c>
      <c r="U11" s="19">
        <f t="shared" si="8"/>
        <v>6</v>
      </c>
      <c r="V11" s="45"/>
      <c r="W11" s="17">
        <f t="shared" si="3"/>
        <v>16</v>
      </c>
      <c r="X11" s="17">
        <f t="shared" si="4"/>
        <v>96</v>
      </c>
      <c r="Y11" s="57">
        <f t="shared" si="5"/>
        <v>0</v>
      </c>
      <c r="Z11" s="89">
        <v>42957</v>
      </c>
      <c r="AA11" s="107">
        <v>42979</v>
      </c>
      <c r="AB11" s="18"/>
      <c r="AC11" s="27"/>
      <c r="AD11" s="27"/>
      <c r="AE11" s="20"/>
      <c r="AF11" s="20"/>
      <c r="AG11" s="20"/>
      <c r="AH11" s="20"/>
      <c r="AI11" s="20"/>
      <c r="AJ11" s="27" t="s">
        <v>98</v>
      </c>
      <c r="AK11" s="27"/>
      <c r="AL11" s="20"/>
      <c r="AM11" s="20"/>
      <c r="AN11" s="20"/>
      <c r="AO11" s="20"/>
      <c r="AP11" s="20"/>
      <c r="AQ11" s="27">
        <v>1</v>
      </c>
      <c r="AR11" s="27"/>
      <c r="AS11" s="20"/>
      <c r="AT11" s="20"/>
      <c r="AU11" s="20"/>
      <c r="AV11" s="20"/>
      <c r="AW11" s="20"/>
      <c r="AX11" s="27" t="s">
        <v>98</v>
      </c>
      <c r="AY11" s="27"/>
      <c r="AZ11" s="20"/>
      <c r="BA11" s="20"/>
      <c r="BB11" s="20"/>
      <c r="BC11" s="20"/>
      <c r="BD11" s="20"/>
      <c r="BE11" s="75">
        <v>2</v>
      </c>
      <c r="BF11" s="106">
        <f t="shared" si="6"/>
        <v>2</v>
      </c>
      <c r="BG11" s="118">
        <f t="shared" si="7"/>
        <v>0</v>
      </c>
      <c r="BH11" s="63">
        <f>SUM(AB11:BE11)</f>
        <v>3</v>
      </c>
      <c r="BI11" s="63"/>
    </row>
    <row r="12" spans="1:61" ht="15.75" customHeight="1" x14ac:dyDescent="0.25">
      <c r="A12" s="18">
        <v>7</v>
      </c>
      <c r="B12" s="19">
        <v>319269</v>
      </c>
      <c r="C12" s="20" t="s">
        <v>66</v>
      </c>
      <c r="D12" s="26" t="s">
        <v>40</v>
      </c>
      <c r="E12" s="48" t="s">
        <v>73</v>
      </c>
      <c r="F12" s="22">
        <v>1010148002</v>
      </c>
      <c r="G12" s="51" t="s">
        <v>96</v>
      </c>
      <c r="H12" s="28" t="s">
        <v>54</v>
      </c>
      <c r="I12" s="55">
        <v>6</v>
      </c>
      <c r="J12" s="84" t="s">
        <v>97</v>
      </c>
      <c r="K12" s="21"/>
      <c r="L12" s="25">
        <v>30</v>
      </c>
      <c r="M12" s="86">
        <f t="shared" si="0"/>
        <v>180</v>
      </c>
      <c r="N12" s="23"/>
      <c r="O12" s="19">
        <f t="shared" si="1"/>
        <v>0</v>
      </c>
      <c r="P12" s="45"/>
      <c r="Q12" s="55">
        <v>18</v>
      </c>
      <c r="R12" s="19">
        <f t="shared" si="2"/>
        <v>108</v>
      </c>
      <c r="S12" s="45"/>
      <c r="T12" s="23">
        <v>1</v>
      </c>
      <c r="U12" s="19">
        <f t="shared" si="8"/>
        <v>6</v>
      </c>
      <c r="V12" s="45"/>
      <c r="W12" s="17">
        <f t="shared" si="3"/>
        <v>19</v>
      </c>
      <c r="X12" s="17">
        <f t="shared" si="4"/>
        <v>114</v>
      </c>
      <c r="Y12" s="57">
        <f t="shared" si="5"/>
        <v>0</v>
      </c>
      <c r="Z12" s="89">
        <v>42954</v>
      </c>
      <c r="AA12" s="107">
        <v>42979</v>
      </c>
      <c r="AB12" s="18"/>
      <c r="AC12" s="27"/>
      <c r="AD12" s="27"/>
      <c r="AE12" s="20"/>
      <c r="AF12" s="20"/>
      <c r="AG12" s="20"/>
      <c r="AH12" s="20"/>
      <c r="AI12" s="20"/>
      <c r="AJ12" s="27" t="s">
        <v>98</v>
      </c>
      <c r="AK12" s="27"/>
      <c r="AL12" s="20"/>
      <c r="AM12" s="20"/>
      <c r="AN12" s="20"/>
      <c r="AO12" s="20"/>
      <c r="AP12" s="20"/>
      <c r="AQ12" s="27" t="s">
        <v>98</v>
      </c>
      <c r="AR12" s="27"/>
      <c r="AS12" s="20"/>
      <c r="AT12" s="20"/>
      <c r="AU12" s="20"/>
      <c r="AV12" s="20"/>
      <c r="AW12" s="20"/>
      <c r="AX12" s="27" t="s">
        <v>98</v>
      </c>
      <c r="AY12" s="27"/>
      <c r="AZ12" s="20"/>
      <c r="BA12" s="20"/>
      <c r="BB12" s="20"/>
      <c r="BC12" s="20"/>
      <c r="BD12" s="20"/>
      <c r="BE12" s="75" t="s">
        <v>98</v>
      </c>
      <c r="BF12" s="106">
        <f t="shared" si="6"/>
        <v>4</v>
      </c>
      <c r="BG12" s="118">
        <f t="shared" si="7"/>
        <v>0</v>
      </c>
      <c r="BH12" s="63"/>
      <c r="BI12" s="63"/>
    </row>
    <row r="13" spans="1:61" ht="15.75" customHeight="1" x14ac:dyDescent="0.25">
      <c r="A13" s="18">
        <v>8</v>
      </c>
      <c r="B13" s="19">
        <v>319269</v>
      </c>
      <c r="C13" s="20" t="s">
        <v>66</v>
      </c>
      <c r="D13" s="26" t="s">
        <v>40</v>
      </c>
      <c r="E13" s="48" t="s">
        <v>74</v>
      </c>
      <c r="F13" s="22">
        <v>1043102648</v>
      </c>
      <c r="G13" s="51" t="s">
        <v>22</v>
      </c>
      <c r="H13" s="28" t="s">
        <v>54</v>
      </c>
      <c r="I13" s="55">
        <v>6</v>
      </c>
      <c r="J13" s="84" t="s">
        <v>97</v>
      </c>
      <c r="K13" s="21"/>
      <c r="L13" s="25">
        <v>30</v>
      </c>
      <c r="M13" s="86">
        <f t="shared" si="0"/>
        <v>180</v>
      </c>
      <c r="N13" s="23"/>
      <c r="O13" s="19">
        <f t="shared" si="1"/>
        <v>0</v>
      </c>
      <c r="P13" s="45"/>
      <c r="Q13" s="55">
        <v>18</v>
      </c>
      <c r="R13" s="19">
        <f t="shared" si="2"/>
        <v>108</v>
      </c>
      <c r="S13" s="45"/>
      <c r="T13" s="23">
        <v>1</v>
      </c>
      <c r="U13" s="19">
        <f t="shared" si="8"/>
        <v>6</v>
      </c>
      <c r="V13" s="45"/>
      <c r="W13" s="17">
        <f t="shared" si="3"/>
        <v>19</v>
      </c>
      <c r="X13" s="17">
        <f t="shared" si="4"/>
        <v>114</v>
      </c>
      <c r="Y13" s="57">
        <f t="shared" si="5"/>
        <v>0</v>
      </c>
      <c r="Z13" s="89">
        <v>42954</v>
      </c>
      <c r="AA13" s="107">
        <v>42979</v>
      </c>
      <c r="AB13" s="18"/>
      <c r="AC13" s="27"/>
      <c r="AD13" s="27"/>
      <c r="AE13" s="20"/>
      <c r="AF13" s="20"/>
      <c r="AG13" s="20"/>
      <c r="AH13" s="20"/>
      <c r="AI13" s="20"/>
      <c r="AJ13" s="27" t="s">
        <v>98</v>
      </c>
      <c r="AK13" s="27"/>
      <c r="AL13" s="20"/>
      <c r="AM13" s="20"/>
      <c r="AN13" s="20"/>
      <c r="AO13" s="20"/>
      <c r="AP13" s="20"/>
      <c r="AQ13" s="27" t="s">
        <v>98</v>
      </c>
      <c r="AR13" s="27"/>
      <c r="AS13" s="20"/>
      <c r="AT13" s="20"/>
      <c r="AU13" s="20"/>
      <c r="AV13" s="20"/>
      <c r="AW13" s="20"/>
      <c r="AX13" s="27" t="s">
        <v>98</v>
      </c>
      <c r="AY13" s="27"/>
      <c r="AZ13" s="20"/>
      <c r="BA13" s="20"/>
      <c r="BB13" s="20"/>
      <c r="BC13" s="20"/>
      <c r="BD13" s="20"/>
      <c r="BE13" s="75" t="s">
        <v>98</v>
      </c>
      <c r="BF13" s="106">
        <f t="shared" si="6"/>
        <v>4</v>
      </c>
      <c r="BG13" s="118">
        <f t="shared" si="7"/>
        <v>0</v>
      </c>
      <c r="BH13" s="63"/>
      <c r="BI13" s="63"/>
    </row>
    <row r="14" spans="1:61" ht="15.75" customHeight="1" x14ac:dyDescent="0.25">
      <c r="A14" s="18">
        <v>9</v>
      </c>
      <c r="B14" s="19">
        <v>319269</v>
      </c>
      <c r="C14" s="20" t="s">
        <v>66</v>
      </c>
      <c r="D14" s="26" t="s">
        <v>40</v>
      </c>
      <c r="E14" s="48" t="s">
        <v>75</v>
      </c>
      <c r="F14" s="22">
        <v>1010296828</v>
      </c>
      <c r="G14" s="51" t="s">
        <v>96</v>
      </c>
      <c r="H14" s="28" t="s">
        <v>54</v>
      </c>
      <c r="I14" s="55">
        <v>6</v>
      </c>
      <c r="J14" s="84" t="s">
        <v>97</v>
      </c>
      <c r="K14" s="21"/>
      <c r="L14" s="25">
        <v>30</v>
      </c>
      <c r="M14" s="86">
        <f t="shared" si="0"/>
        <v>180</v>
      </c>
      <c r="N14" s="23"/>
      <c r="O14" s="19">
        <f t="shared" si="1"/>
        <v>0</v>
      </c>
      <c r="P14" s="45"/>
      <c r="Q14" s="55">
        <v>18</v>
      </c>
      <c r="R14" s="19">
        <f t="shared" si="2"/>
        <v>108</v>
      </c>
      <c r="S14" s="45"/>
      <c r="T14" s="23">
        <v>1</v>
      </c>
      <c r="U14" s="19">
        <f t="shared" si="8"/>
        <v>6</v>
      </c>
      <c r="V14" s="45"/>
      <c r="W14" s="17">
        <f t="shared" si="3"/>
        <v>19</v>
      </c>
      <c r="X14" s="17">
        <f t="shared" si="4"/>
        <v>114</v>
      </c>
      <c r="Y14" s="57">
        <f t="shared" si="5"/>
        <v>0</v>
      </c>
      <c r="Z14" s="89">
        <v>42954</v>
      </c>
      <c r="AA14" s="107">
        <v>42979</v>
      </c>
      <c r="AB14" s="18"/>
      <c r="AC14" s="27"/>
      <c r="AD14" s="27"/>
      <c r="AE14" s="20"/>
      <c r="AF14" s="20"/>
      <c r="AG14" s="20"/>
      <c r="AH14" s="20"/>
      <c r="AI14" s="20"/>
      <c r="AJ14" s="27" t="s">
        <v>98</v>
      </c>
      <c r="AK14" s="27"/>
      <c r="AL14" s="20"/>
      <c r="AM14" s="20"/>
      <c r="AN14" s="20"/>
      <c r="AO14" s="20"/>
      <c r="AP14" s="20"/>
      <c r="AQ14" s="27" t="s">
        <v>98</v>
      </c>
      <c r="AR14" s="27"/>
      <c r="AS14" s="20"/>
      <c r="AT14" s="20"/>
      <c r="AU14" s="20"/>
      <c r="AV14" s="20"/>
      <c r="AW14" s="20"/>
      <c r="AX14" s="27">
        <v>15</v>
      </c>
      <c r="AY14" s="27"/>
      <c r="AZ14" s="20"/>
      <c r="BA14" s="20"/>
      <c r="BB14" s="20"/>
      <c r="BC14" s="20"/>
      <c r="BD14" s="20"/>
      <c r="BE14" s="75">
        <v>10</v>
      </c>
      <c r="BF14" s="106">
        <f t="shared" si="6"/>
        <v>2</v>
      </c>
      <c r="BG14" s="118">
        <f t="shared" si="7"/>
        <v>0</v>
      </c>
      <c r="BH14" s="63"/>
      <c r="BI14" s="63">
        <f>SUM(AB14:BE14)</f>
        <v>25</v>
      </c>
    </row>
    <row r="15" spans="1:61" ht="15.75" customHeight="1" x14ac:dyDescent="0.25">
      <c r="A15" s="18">
        <v>10</v>
      </c>
      <c r="B15" s="19">
        <v>319269</v>
      </c>
      <c r="C15" s="20" t="s">
        <v>66</v>
      </c>
      <c r="D15" s="26" t="s">
        <v>40</v>
      </c>
      <c r="E15" s="48" t="s">
        <v>76</v>
      </c>
      <c r="F15" s="22">
        <v>1009224840</v>
      </c>
      <c r="G15" s="51" t="s">
        <v>96</v>
      </c>
      <c r="H15" s="28" t="s">
        <v>54</v>
      </c>
      <c r="I15" s="55">
        <v>6</v>
      </c>
      <c r="J15" s="84" t="s">
        <v>97</v>
      </c>
      <c r="K15" s="21"/>
      <c r="L15" s="25">
        <v>30</v>
      </c>
      <c r="M15" s="86">
        <f t="shared" si="0"/>
        <v>180</v>
      </c>
      <c r="N15" s="23"/>
      <c r="O15" s="19">
        <f t="shared" si="1"/>
        <v>0</v>
      </c>
      <c r="P15" s="45"/>
      <c r="Q15" s="55">
        <v>15</v>
      </c>
      <c r="R15" s="19">
        <f t="shared" si="2"/>
        <v>90</v>
      </c>
      <c r="S15" s="45"/>
      <c r="T15" s="23">
        <v>1</v>
      </c>
      <c r="U15" s="19">
        <f t="shared" si="8"/>
        <v>6</v>
      </c>
      <c r="V15" s="45"/>
      <c r="W15" s="17">
        <f t="shared" si="3"/>
        <v>16</v>
      </c>
      <c r="X15" s="17">
        <f t="shared" si="4"/>
        <v>96</v>
      </c>
      <c r="Y15" s="57">
        <f t="shared" si="5"/>
        <v>0</v>
      </c>
      <c r="Z15" s="89">
        <v>42957</v>
      </c>
      <c r="AA15" s="107">
        <v>42979</v>
      </c>
      <c r="AB15" s="18"/>
      <c r="AC15" s="27"/>
      <c r="AD15" s="27"/>
      <c r="AE15" s="20"/>
      <c r="AF15" s="20"/>
      <c r="AG15" s="20"/>
      <c r="AH15" s="20"/>
      <c r="AI15" s="20"/>
      <c r="AJ15" s="27" t="s">
        <v>98</v>
      </c>
      <c r="AK15" s="27"/>
      <c r="AL15" s="20"/>
      <c r="AM15" s="20"/>
      <c r="AN15" s="20"/>
      <c r="AO15" s="20"/>
      <c r="AP15" s="20"/>
      <c r="AQ15" s="27" t="s">
        <v>98</v>
      </c>
      <c r="AR15" s="27"/>
      <c r="AS15" s="20"/>
      <c r="AT15" s="20"/>
      <c r="AU15" s="20"/>
      <c r="AV15" s="20"/>
      <c r="AW15" s="20"/>
      <c r="AX15" s="27" t="s">
        <v>98</v>
      </c>
      <c r="AY15" s="27"/>
      <c r="AZ15" s="20"/>
      <c r="BA15" s="20"/>
      <c r="BB15" s="20"/>
      <c r="BC15" s="20"/>
      <c r="BD15" s="20"/>
      <c r="BE15" s="75" t="s">
        <v>98</v>
      </c>
      <c r="BF15" s="106">
        <f t="shared" si="6"/>
        <v>4</v>
      </c>
      <c r="BG15" s="118">
        <f t="shared" si="7"/>
        <v>0</v>
      </c>
      <c r="BH15" s="63"/>
      <c r="BI15" s="63"/>
    </row>
    <row r="16" spans="1:61" ht="15.75" customHeight="1" x14ac:dyDescent="0.25">
      <c r="A16" s="18">
        <v>11</v>
      </c>
      <c r="B16" s="19">
        <v>319269</v>
      </c>
      <c r="C16" s="20" t="s">
        <v>66</v>
      </c>
      <c r="D16" s="26" t="s">
        <v>40</v>
      </c>
      <c r="E16" s="48" t="s">
        <v>77</v>
      </c>
      <c r="F16" s="22">
        <v>1043242637</v>
      </c>
      <c r="G16" s="51" t="s">
        <v>22</v>
      </c>
      <c r="H16" s="28" t="s">
        <v>54</v>
      </c>
      <c r="I16" s="55">
        <v>6</v>
      </c>
      <c r="J16" s="84" t="s">
        <v>97</v>
      </c>
      <c r="K16" s="21"/>
      <c r="L16" s="25">
        <v>30</v>
      </c>
      <c r="M16" s="86">
        <f t="shared" si="0"/>
        <v>180</v>
      </c>
      <c r="N16" s="23"/>
      <c r="O16" s="19">
        <f t="shared" si="1"/>
        <v>0</v>
      </c>
      <c r="P16" s="45"/>
      <c r="Q16" s="55">
        <v>15</v>
      </c>
      <c r="R16" s="19">
        <f t="shared" si="2"/>
        <v>90</v>
      </c>
      <c r="S16" s="45"/>
      <c r="T16" s="23">
        <v>1</v>
      </c>
      <c r="U16" s="19">
        <f t="shared" si="8"/>
        <v>6</v>
      </c>
      <c r="V16" s="45"/>
      <c r="W16" s="17">
        <f t="shared" si="3"/>
        <v>16</v>
      </c>
      <c r="X16" s="17">
        <f t="shared" si="4"/>
        <v>96</v>
      </c>
      <c r="Y16" s="57">
        <f t="shared" si="5"/>
        <v>0</v>
      </c>
      <c r="Z16" s="89">
        <v>42957</v>
      </c>
      <c r="AA16" s="107">
        <v>42979</v>
      </c>
      <c r="AB16" s="18"/>
      <c r="AC16" s="27"/>
      <c r="AD16" s="27"/>
      <c r="AE16" s="20"/>
      <c r="AF16" s="20"/>
      <c r="AG16" s="20"/>
      <c r="AH16" s="20"/>
      <c r="AI16" s="20"/>
      <c r="AJ16" s="27" t="s">
        <v>98</v>
      </c>
      <c r="AK16" s="27"/>
      <c r="AL16" s="20"/>
      <c r="AM16" s="20"/>
      <c r="AN16" s="20"/>
      <c r="AO16" s="20"/>
      <c r="AP16" s="20"/>
      <c r="AQ16" s="27" t="s">
        <v>98</v>
      </c>
      <c r="AR16" s="27"/>
      <c r="AS16" s="20"/>
      <c r="AT16" s="20"/>
      <c r="AU16" s="20"/>
      <c r="AV16" s="20"/>
      <c r="AW16" s="20"/>
      <c r="AX16" s="27" t="s">
        <v>98</v>
      </c>
      <c r="AY16" s="27"/>
      <c r="AZ16" s="20"/>
      <c r="BA16" s="20"/>
      <c r="BB16" s="20"/>
      <c r="BC16" s="20"/>
      <c r="BD16" s="20"/>
      <c r="BE16" s="75" t="s">
        <v>98</v>
      </c>
      <c r="BF16" s="106">
        <f t="shared" si="6"/>
        <v>4</v>
      </c>
      <c r="BG16" s="118">
        <f t="shared" si="7"/>
        <v>0</v>
      </c>
      <c r="BH16" s="63"/>
      <c r="BI16" s="63"/>
    </row>
    <row r="17" spans="1:61" ht="15.75" customHeight="1" x14ac:dyDescent="0.25">
      <c r="A17" s="18">
        <v>12</v>
      </c>
      <c r="B17" s="19">
        <v>319269</v>
      </c>
      <c r="C17" s="20" t="s">
        <v>66</v>
      </c>
      <c r="D17" s="26" t="s">
        <v>40</v>
      </c>
      <c r="E17" s="48" t="s">
        <v>78</v>
      </c>
      <c r="F17" s="22">
        <v>1006961314</v>
      </c>
      <c r="G17" s="51" t="s">
        <v>96</v>
      </c>
      <c r="H17" s="28" t="s">
        <v>54</v>
      </c>
      <c r="I17" s="55">
        <v>6</v>
      </c>
      <c r="J17" s="84" t="s">
        <v>97</v>
      </c>
      <c r="K17" s="21"/>
      <c r="L17" s="25">
        <v>30</v>
      </c>
      <c r="M17" s="86">
        <f t="shared" si="0"/>
        <v>180</v>
      </c>
      <c r="N17" s="23"/>
      <c r="O17" s="19">
        <f t="shared" si="1"/>
        <v>0</v>
      </c>
      <c r="P17" s="45"/>
      <c r="Q17" s="55">
        <v>18</v>
      </c>
      <c r="R17" s="19">
        <f t="shared" si="2"/>
        <v>108</v>
      </c>
      <c r="S17" s="45"/>
      <c r="T17" s="23">
        <v>1</v>
      </c>
      <c r="U17" s="19">
        <f t="shared" si="8"/>
        <v>6</v>
      </c>
      <c r="V17" s="45"/>
      <c r="W17" s="17">
        <f t="shared" si="3"/>
        <v>19</v>
      </c>
      <c r="X17" s="17">
        <f t="shared" si="4"/>
        <v>114</v>
      </c>
      <c r="Y17" s="57">
        <f t="shared" si="5"/>
        <v>0</v>
      </c>
      <c r="Z17" s="89">
        <v>42954</v>
      </c>
      <c r="AA17" s="107">
        <v>42979</v>
      </c>
      <c r="AB17" s="18"/>
      <c r="AC17" s="27"/>
      <c r="AD17" s="27"/>
      <c r="AE17" s="20"/>
      <c r="AF17" s="20"/>
      <c r="AG17" s="20"/>
      <c r="AH17" s="20"/>
      <c r="AI17" s="20"/>
      <c r="AJ17" s="27" t="s">
        <v>98</v>
      </c>
      <c r="AK17" s="27"/>
      <c r="AL17" s="20"/>
      <c r="AM17" s="20"/>
      <c r="AN17" s="20"/>
      <c r="AO17" s="20"/>
      <c r="AP17" s="20"/>
      <c r="AQ17" s="27" t="s">
        <v>98</v>
      </c>
      <c r="AR17" s="27"/>
      <c r="AS17" s="20"/>
      <c r="AT17" s="20"/>
      <c r="AU17" s="20"/>
      <c r="AV17" s="20"/>
      <c r="AW17" s="20"/>
      <c r="AX17" s="27" t="s">
        <v>98</v>
      </c>
      <c r="AY17" s="27"/>
      <c r="AZ17" s="20"/>
      <c r="BA17" s="20"/>
      <c r="BB17" s="20"/>
      <c r="BC17" s="20"/>
      <c r="BD17" s="20"/>
      <c r="BE17" s="75" t="s">
        <v>98</v>
      </c>
      <c r="BF17" s="106">
        <f t="shared" si="6"/>
        <v>4</v>
      </c>
      <c r="BG17" s="118">
        <f t="shared" si="7"/>
        <v>0</v>
      </c>
      <c r="BH17" s="63"/>
      <c r="BI17" s="63"/>
    </row>
    <row r="18" spans="1:61" ht="15.75" customHeight="1" x14ac:dyDescent="0.25">
      <c r="A18" s="18">
        <v>13</v>
      </c>
      <c r="B18" s="19">
        <v>319269</v>
      </c>
      <c r="C18" s="20" t="s">
        <v>66</v>
      </c>
      <c r="D18" s="26" t="s">
        <v>40</v>
      </c>
      <c r="E18" s="48" t="s">
        <v>79</v>
      </c>
      <c r="F18" s="22">
        <v>1009364810</v>
      </c>
      <c r="G18" s="51" t="s">
        <v>96</v>
      </c>
      <c r="H18" s="28" t="s">
        <v>54</v>
      </c>
      <c r="I18" s="55">
        <v>6</v>
      </c>
      <c r="J18" s="84" t="s">
        <v>97</v>
      </c>
      <c r="K18" s="21"/>
      <c r="L18" s="25">
        <v>30</v>
      </c>
      <c r="M18" s="86">
        <f t="shared" si="0"/>
        <v>180</v>
      </c>
      <c r="N18" s="23"/>
      <c r="O18" s="19">
        <f t="shared" si="1"/>
        <v>0</v>
      </c>
      <c r="P18" s="45"/>
      <c r="Q18" s="55">
        <v>18</v>
      </c>
      <c r="R18" s="19">
        <f t="shared" si="2"/>
        <v>108</v>
      </c>
      <c r="S18" s="45"/>
      <c r="T18" s="23">
        <v>1</v>
      </c>
      <c r="U18" s="19">
        <f t="shared" si="8"/>
        <v>6</v>
      </c>
      <c r="V18" s="45"/>
      <c r="W18" s="17">
        <f t="shared" si="3"/>
        <v>19</v>
      </c>
      <c r="X18" s="17">
        <f t="shared" si="4"/>
        <v>114</v>
      </c>
      <c r="Y18" s="57">
        <f t="shared" si="5"/>
        <v>0</v>
      </c>
      <c r="Z18" s="89">
        <v>42954</v>
      </c>
      <c r="AA18" s="107">
        <v>42979</v>
      </c>
      <c r="AB18" s="18"/>
      <c r="AC18" s="27"/>
      <c r="AD18" s="27"/>
      <c r="AE18" s="20"/>
      <c r="AF18" s="20"/>
      <c r="AG18" s="20"/>
      <c r="AH18" s="20"/>
      <c r="AI18" s="20"/>
      <c r="AJ18" s="27" t="s">
        <v>98</v>
      </c>
      <c r="AK18" s="27"/>
      <c r="AL18" s="20"/>
      <c r="AM18" s="20"/>
      <c r="AN18" s="20"/>
      <c r="AO18" s="20"/>
      <c r="AP18" s="20"/>
      <c r="AQ18" s="27" t="s">
        <v>98</v>
      </c>
      <c r="AR18" s="27"/>
      <c r="AS18" s="20"/>
      <c r="AT18" s="20"/>
      <c r="AU18" s="20"/>
      <c r="AV18" s="20"/>
      <c r="AW18" s="20"/>
      <c r="AX18" s="27" t="s">
        <v>98</v>
      </c>
      <c r="AY18" s="27"/>
      <c r="AZ18" s="20"/>
      <c r="BA18" s="20"/>
      <c r="BB18" s="20"/>
      <c r="BC18" s="20"/>
      <c r="BD18" s="20"/>
      <c r="BE18" s="75" t="s">
        <v>98</v>
      </c>
      <c r="BF18" s="106">
        <f t="shared" si="6"/>
        <v>4</v>
      </c>
      <c r="BG18" s="118">
        <f t="shared" si="7"/>
        <v>0</v>
      </c>
      <c r="BH18" s="63"/>
      <c r="BI18" s="63"/>
    </row>
    <row r="19" spans="1:61" ht="15.75" customHeight="1" x14ac:dyDescent="0.25">
      <c r="A19" s="18">
        <v>14</v>
      </c>
      <c r="B19" s="19">
        <v>319269</v>
      </c>
      <c r="C19" s="20" t="s">
        <v>66</v>
      </c>
      <c r="D19" s="26" t="s">
        <v>40</v>
      </c>
      <c r="E19" s="48" t="s">
        <v>80</v>
      </c>
      <c r="F19" s="22">
        <v>1042905636</v>
      </c>
      <c r="G19" s="51" t="s">
        <v>96</v>
      </c>
      <c r="H19" s="28" t="s">
        <v>54</v>
      </c>
      <c r="I19" s="55">
        <v>6</v>
      </c>
      <c r="J19" s="84" t="s">
        <v>97</v>
      </c>
      <c r="K19" s="21"/>
      <c r="L19" s="25">
        <v>30</v>
      </c>
      <c r="M19" s="86">
        <f t="shared" si="0"/>
        <v>180</v>
      </c>
      <c r="N19" s="23"/>
      <c r="O19" s="19">
        <f t="shared" si="1"/>
        <v>0</v>
      </c>
      <c r="P19" s="45"/>
      <c r="Q19" s="55">
        <v>20</v>
      </c>
      <c r="R19" s="19">
        <f t="shared" si="2"/>
        <v>120</v>
      </c>
      <c r="S19" s="45"/>
      <c r="T19" s="23">
        <v>1</v>
      </c>
      <c r="U19" s="19">
        <f t="shared" si="8"/>
        <v>6</v>
      </c>
      <c r="V19" s="45"/>
      <c r="W19" s="17">
        <f t="shared" si="3"/>
        <v>21</v>
      </c>
      <c r="X19" s="17">
        <f t="shared" si="4"/>
        <v>126</v>
      </c>
      <c r="Y19" s="57">
        <f t="shared" si="5"/>
        <v>0</v>
      </c>
      <c r="Z19" s="89">
        <v>42950</v>
      </c>
      <c r="AA19" s="107">
        <v>42979</v>
      </c>
      <c r="AB19" s="18"/>
      <c r="AC19" s="27"/>
      <c r="AD19" s="27"/>
      <c r="AE19" s="20"/>
      <c r="AF19" s="20"/>
      <c r="AG19" s="20"/>
      <c r="AH19" s="20"/>
      <c r="AI19" s="20"/>
      <c r="AJ19" s="27" t="s">
        <v>98</v>
      </c>
      <c r="AK19" s="27"/>
      <c r="AL19" s="20"/>
      <c r="AM19" s="20"/>
      <c r="AN19" s="20"/>
      <c r="AO19" s="20"/>
      <c r="AP19" s="20"/>
      <c r="AQ19" s="27" t="s">
        <v>98</v>
      </c>
      <c r="AR19" s="27"/>
      <c r="AS19" s="20"/>
      <c r="AT19" s="20"/>
      <c r="AU19" s="20"/>
      <c r="AV19" s="20"/>
      <c r="AW19" s="20"/>
      <c r="AX19" s="27" t="s">
        <v>99</v>
      </c>
      <c r="AY19" s="27"/>
      <c r="AZ19" s="20"/>
      <c r="BA19" s="20"/>
      <c r="BB19" s="20"/>
      <c r="BC19" s="20"/>
      <c r="BD19" s="20"/>
      <c r="BE19" s="75" t="s">
        <v>98</v>
      </c>
      <c r="BF19" s="106">
        <f t="shared" si="6"/>
        <v>3</v>
      </c>
      <c r="BG19" s="118">
        <f t="shared" si="7"/>
        <v>1</v>
      </c>
      <c r="BH19" s="63"/>
      <c r="BI19" s="63"/>
    </row>
    <row r="20" spans="1:61" ht="15.75" customHeight="1" x14ac:dyDescent="0.25">
      <c r="A20" s="18">
        <v>15</v>
      </c>
      <c r="B20" s="19">
        <v>319269</v>
      </c>
      <c r="C20" s="20" t="s">
        <v>66</v>
      </c>
      <c r="D20" s="26" t="s">
        <v>40</v>
      </c>
      <c r="E20" s="48" t="s">
        <v>81</v>
      </c>
      <c r="F20" s="22">
        <v>1009222751</v>
      </c>
      <c r="G20" s="51" t="s">
        <v>96</v>
      </c>
      <c r="H20" s="28" t="s">
        <v>54</v>
      </c>
      <c r="I20" s="55">
        <v>6</v>
      </c>
      <c r="J20" s="84" t="s">
        <v>97</v>
      </c>
      <c r="K20" s="21"/>
      <c r="L20" s="25">
        <v>30</v>
      </c>
      <c r="M20" s="86">
        <f t="shared" si="0"/>
        <v>180</v>
      </c>
      <c r="N20" s="23"/>
      <c r="O20" s="19">
        <f t="shared" si="1"/>
        <v>0</v>
      </c>
      <c r="P20" s="45"/>
      <c r="Q20" s="55">
        <v>15</v>
      </c>
      <c r="R20" s="19">
        <f t="shared" si="2"/>
        <v>90</v>
      </c>
      <c r="S20" s="45"/>
      <c r="T20" s="23">
        <v>1</v>
      </c>
      <c r="U20" s="19">
        <f t="shared" si="8"/>
        <v>6</v>
      </c>
      <c r="V20" s="45"/>
      <c r="W20" s="17">
        <f t="shared" si="3"/>
        <v>16</v>
      </c>
      <c r="X20" s="17">
        <f t="shared" si="4"/>
        <v>96</v>
      </c>
      <c r="Y20" s="57">
        <f t="shared" si="5"/>
        <v>0</v>
      </c>
      <c r="Z20" s="89">
        <v>42957</v>
      </c>
      <c r="AA20" s="107">
        <v>42979</v>
      </c>
      <c r="AB20" s="18"/>
      <c r="AC20" s="27"/>
      <c r="AD20" s="27"/>
      <c r="AE20" s="20"/>
      <c r="AF20" s="20"/>
      <c r="AG20" s="20"/>
      <c r="AH20" s="20"/>
      <c r="AI20" s="20"/>
      <c r="AJ20" s="27" t="s">
        <v>98</v>
      </c>
      <c r="AK20" s="27"/>
      <c r="AL20" s="20"/>
      <c r="AM20" s="20"/>
      <c r="AN20" s="20"/>
      <c r="AO20" s="20"/>
      <c r="AP20" s="20"/>
      <c r="AQ20" s="27" t="s">
        <v>98</v>
      </c>
      <c r="AR20" s="27"/>
      <c r="AS20" s="20"/>
      <c r="AT20" s="20"/>
      <c r="AU20" s="20"/>
      <c r="AV20" s="20"/>
      <c r="AW20" s="20"/>
      <c r="AX20" s="27" t="s">
        <v>98</v>
      </c>
      <c r="AY20" s="27"/>
      <c r="AZ20" s="20"/>
      <c r="BA20" s="20"/>
      <c r="BB20" s="20"/>
      <c r="BC20" s="20"/>
      <c r="BD20" s="20"/>
      <c r="BE20" s="75" t="s">
        <v>98</v>
      </c>
      <c r="BF20" s="106">
        <f t="shared" si="6"/>
        <v>4</v>
      </c>
      <c r="BG20" s="118">
        <f t="shared" si="7"/>
        <v>0</v>
      </c>
      <c r="BH20" s="63"/>
      <c r="BI20" s="63"/>
    </row>
    <row r="21" spans="1:61" ht="15.75" customHeight="1" x14ac:dyDescent="0.25">
      <c r="A21" s="18">
        <v>16</v>
      </c>
      <c r="B21" s="19">
        <v>319269</v>
      </c>
      <c r="C21" s="20" t="s">
        <v>66</v>
      </c>
      <c r="D21" s="26" t="s">
        <v>40</v>
      </c>
      <c r="E21" s="48" t="s">
        <v>82</v>
      </c>
      <c r="F21" s="22">
        <v>1040344868</v>
      </c>
      <c r="G21" s="51" t="s">
        <v>22</v>
      </c>
      <c r="H21" s="28" t="s">
        <v>54</v>
      </c>
      <c r="I21" s="55">
        <v>6</v>
      </c>
      <c r="J21" s="84" t="s">
        <v>97</v>
      </c>
      <c r="K21" s="21"/>
      <c r="L21" s="25">
        <v>30</v>
      </c>
      <c r="M21" s="86">
        <f t="shared" si="0"/>
        <v>180</v>
      </c>
      <c r="N21" s="23"/>
      <c r="O21" s="19">
        <f t="shared" si="1"/>
        <v>0</v>
      </c>
      <c r="P21" s="45"/>
      <c r="Q21" s="55">
        <v>15</v>
      </c>
      <c r="R21" s="19">
        <f t="shared" si="2"/>
        <v>90</v>
      </c>
      <c r="S21" s="45"/>
      <c r="T21" s="23">
        <v>1</v>
      </c>
      <c r="U21" s="19">
        <f t="shared" si="8"/>
        <v>6</v>
      </c>
      <c r="V21" s="45"/>
      <c r="W21" s="17">
        <f t="shared" si="3"/>
        <v>16</v>
      </c>
      <c r="X21" s="17">
        <f t="shared" si="4"/>
        <v>96</v>
      </c>
      <c r="Y21" s="57">
        <f t="shared" si="5"/>
        <v>0</v>
      </c>
      <c r="Z21" s="89">
        <v>42957</v>
      </c>
      <c r="AA21" s="107">
        <v>42979</v>
      </c>
      <c r="AB21" s="18"/>
      <c r="AC21" s="27"/>
      <c r="AD21" s="27"/>
      <c r="AE21" s="20"/>
      <c r="AF21" s="20"/>
      <c r="AG21" s="20"/>
      <c r="AH21" s="20"/>
      <c r="AI21" s="20"/>
      <c r="AJ21" s="27" t="s">
        <v>98</v>
      </c>
      <c r="AK21" s="27"/>
      <c r="AL21" s="20"/>
      <c r="AM21" s="20"/>
      <c r="AN21" s="20"/>
      <c r="AO21" s="20"/>
      <c r="AP21" s="20"/>
      <c r="AQ21" s="27" t="s">
        <v>98</v>
      </c>
      <c r="AR21" s="27"/>
      <c r="AS21" s="20"/>
      <c r="AT21" s="20"/>
      <c r="AU21" s="20"/>
      <c r="AV21" s="20"/>
      <c r="AW21" s="20"/>
      <c r="AX21" s="27" t="s">
        <v>98</v>
      </c>
      <c r="AY21" s="27"/>
      <c r="AZ21" s="20"/>
      <c r="BA21" s="20"/>
      <c r="BB21" s="20"/>
      <c r="BC21" s="20"/>
      <c r="BD21" s="20"/>
      <c r="BE21" s="75" t="s">
        <v>98</v>
      </c>
      <c r="BF21" s="106">
        <f t="shared" si="6"/>
        <v>4</v>
      </c>
      <c r="BG21" s="118">
        <f t="shared" si="7"/>
        <v>0</v>
      </c>
      <c r="BH21" s="63"/>
      <c r="BI21" s="63"/>
    </row>
    <row r="22" spans="1:61" ht="15.75" customHeight="1" x14ac:dyDescent="0.25">
      <c r="A22" s="18">
        <v>17</v>
      </c>
      <c r="B22" s="19">
        <v>319269</v>
      </c>
      <c r="C22" s="20" t="s">
        <v>66</v>
      </c>
      <c r="D22" s="26" t="s">
        <v>40</v>
      </c>
      <c r="E22" s="48" t="s">
        <v>83</v>
      </c>
      <c r="F22" s="22">
        <v>1009836061</v>
      </c>
      <c r="G22" s="51" t="s">
        <v>96</v>
      </c>
      <c r="H22" s="28" t="s">
        <v>54</v>
      </c>
      <c r="I22" s="55">
        <v>6</v>
      </c>
      <c r="J22" s="84" t="s">
        <v>97</v>
      </c>
      <c r="K22" s="21"/>
      <c r="L22" s="25">
        <v>30</v>
      </c>
      <c r="M22" s="86">
        <f t="shared" si="0"/>
        <v>180</v>
      </c>
      <c r="N22" s="23"/>
      <c r="O22" s="19">
        <f t="shared" si="1"/>
        <v>0</v>
      </c>
      <c r="P22" s="45"/>
      <c r="Q22" s="55">
        <v>18</v>
      </c>
      <c r="R22" s="19">
        <f t="shared" si="2"/>
        <v>108</v>
      </c>
      <c r="S22" s="45"/>
      <c r="T22" s="23">
        <v>1</v>
      </c>
      <c r="U22" s="19">
        <f t="shared" si="8"/>
        <v>6</v>
      </c>
      <c r="V22" s="45"/>
      <c r="W22" s="17">
        <f t="shared" si="3"/>
        <v>19</v>
      </c>
      <c r="X22" s="17">
        <f t="shared" si="4"/>
        <v>114</v>
      </c>
      <c r="Y22" s="57">
        <f t="shared" si="5"/>
        <v>0</v>
      </c>
      <c r="Z22" s="89">
        <v>42954</v>
      </c>
      <c r="AA22" s="107">
        <v>42979</v>
      </c>
      <c r="AB22" s="18"/>
      <c r="AC22" s="27"/>
      <c r="AD22" s="27"/>
      <c r="AE22" s="20"/>
      <c r="AF22" s="20"/>
      <c r="AG22" s="20"/>
      <c r="AH22" s="20"/>
      <c r="AI22" s="20"/>
      <c r="AJ22" s="27" t="s">
        <v>98</v>
      </c>
      <c r="AK22" s="27"/>
      <c r="AL22" s="20"/>
      <c r="AM22" s="20"/>
      <c r="AN22" s="20"/>
      <c r="AO22" s="20"/>
      <c r="AP22" s="20"/>
      <c r="AQ22" s="27" t="s">
        <v>98</v>
      </c>
      <c r="AR22" s="27"/>
      <c r="AS22" s="20"/>
      <c r="AT22" s="20"/>
      <c r="AU22" s="20"/>
      <c r="AV22" s="20"/>
      <c r="AW22" s="20"/>
      <c r="AX22" s="27" t="s">
        <v>98</v>
      </c>
      <c r="AY22" s="27"/>
      <c r="AZ22" s="20"/>
      <c r="BA22" s="20"/>
      <c r="BB22" s="20"/>
      <c r="BC22" s="20"/>
      <c r="BD22" s="20"/>
      <c r="BE22" s="75" t="s">
        <v>98</v>
      </c>
      <c r="BF22" s="106">
        <f t="shared" si="6"/>
        <v>4</v>
      </c>
      <c r="BG22" s="118">
        <f t="shared" si="7"/>
        <v>0</v>
      </c>
      <c r="BH22" s="63"/>
      <c r="BI22" s="63"/>
    </row>
    <row r="23" spans="1:61" ht="15.75" customHeight="1" x14ac:dyDescent="0.25">
      <c r="A23" s="18">
        <v>18</v>
      </c>
      <c r="B23" s="19">
        <v>319269</v>
      </c>
      <c r="C23" s="20" t="s">
        <v>66</v>
      </c>
      <c r="D23" s="26" t="s">
        <v>40</v>
      </c>
      <c r="E23" s="48" t="s">
        <v>84</v>
      </c>
      <c r="F23" s="22">
        <v>1007679101</v>
      </c>
      <c r="G23" s="51" t="s">
        <v>96</v>
      </c>
      <c r="H23" s="52" t="s">
        <v>54</v>
      </c>
      <c r="I23" s="19">
        <v>6</v>
      </c>
      <c r="J23" s="102" t="s">
        <v>97</v>
      </c>
      <c r="K23" s="19"/>
      <c r="L23" s="25">
        <v>30</v>
      </c>
      <c r="M23" s="86">
        <f t="shared" si="0"/>
        <v>180</v>
      </c>
      <c r="N23" s="23"/>
      <c r="O23" s="19">
        <f t="shared" si="1"/>
        <v>0</v>
      </c>
      <c r="P23" s="45"/>
      <c r="Q23" s="55">
        <v>18</v>
      </c>
      <c r="R23" s="19">
        <f t="shared" si="2"/>
        <v>108</v>
      </c>
      <c r="S23" s="45"/>
      <c r="T23" s="23">
        <v>1</v>
      </c>
      <c r="U23" s="19">
        <f t="shared" si="8"/>
        <v>6</v>
      </c>
      <c r="V23" s="45"/>
      <c r="W23" s="17">
        <f t="shared" si="3"/>
        <v>19</v>
      </c>
      <c r="X23" s="17">
        <f t="shared" si="4"/>
        <v>114</v>
      </c>
      <c r="Y23" s="57">
        <f t="shared" si="5"/>
        <v>0</v>
      </c>
      <c r="Z23" s="89">
        <v>42954</v>
      </c>
      <c r="AA23" s="107">
        <v>42979</v>
      </c>
      <c r="AB23" s="18"/>
      <c r="AC23" s="27"/>
      <c r="AD23" s="27"/>
      <c r="AE23" s="20"/>
      <c r="AF23" s="20"/>
      <c r="AG23" s="20"/>
      <c r="AH23" s="20"/>
      <c r="AI23" s="20"/>
      <c r="AJ23" s="27" t="s">
        <v>98</v>
      </c>
      <c r="AK23" s="27"/>
      <c r="AL23" s="20"/>
      <c r="AM23" s="20"/>
      <c r="AN23" s="20"/>
      <c r="AO23" s="20"/>
      <c r="AP23" s="20"/>
      <c r="AQ23" s="27" t="s">
        <v>98</v>
      </c>
      <c r="AR23" s="27"/>
      <c r="AS23" s="20"/>
      <c r="AT23" s="20"/>
      <c r="AU23" s="20"/>
      <c r="AV23" s="20"/>
      <c r="AW23" s="20"/>
      <c r="AX23" s="27" t="s">
        <v>98</v>
      </c>
      <c r="AY23" s="27"/>
      <c r="AZ23" s="20"/>
      <c r="BA23" s="20"/>
      <c r="BB23" s="20"/>
      <c r="BC23" s="20"/>
      <c r="BD23" s="20"/>
      <c r="BE23" s="75" t="s">
        <v>99</v>
      </c>
      <c r="BF23" s="106">
        <f t="shared" si="6"/>
        <v>3</v>
      </c>
      <c r="BG23" s="118">
        <f t="shared" si="7"/>
        <v>1</v>
      </c>
      <c r="BH23" s="63"/>
      <c r="BI23" s="63"/>
    </row>
    <row r="24" spans="1:61" ht="15.75" customHeight="1" x14ac:dyDescent="0.25">
      <c r="A24" s="18">
        <v>19</v>
      </c>
      <c r="B24" s="77">
        <v>319269</v>
      </c>
      <c r="C24" s="78" t="s">
        <v>66</v>
      </c>
      <c r="D24" s="26" t="s">
        <v>40</v>
      </c>
      <c r="E24" s="79" t="s">
        <v>85</v>
      </c>
      <c r="F24" s="82">
        <v>1020882153</v>
      </c>
      <c r="G24" s="51" t="s">
        <v>96</v>
      </c>
      <c r="H24" s="52" t="s">
        <v>54</v>
      </c>
      <c r="I24" s="19">
        <v>6</v>
      </c>
      <c r="J24" s="102" t="s">
        <v>97</v>
      </c>
      <c r="K24" s="19"/>
      <c r="L24" s="25">
        <v>30</v>
      </c>
      <c r="M24" s="95">
        <f t="shared" si="0"/>
        <v>180</v>
      </c>
      <c r="N24" s="99"/>
      <c r="O24" s="77">
        <f t="shared" si="1"/>
        <v>0</v>
      </c>
      <c r="P24" s="80"/>
      <c r="Q24" s="97">
        <v>18</v>
      </c>
      <c r="R24" s="77">
        <f t="shared" si="2"/>
        <v>108</v>
      </c>
      <c r="S24" s="80"/>
      <c r="T24" s="23">
        <v>1</v>
      </c>
      <c r="U24" s="19">
        <f t="shared" si="8"/>
        <v>6</v>
      </c>
      <c r="V24" s="80"/>
      <c r="W24" s="17">
        <f t="shared" si="3"/>
        <v>19</v>
      </c>
      <c r="X24" s="17">
        <f t="shared" si="4"/>
        <v>114</v>
      </c>
      <c r="Y24" s="57">
        <f t="shared" si="5"/>
        <v>0</v>
      </c>
      <c r="Z24" s="89">
        <v>42954</v>
      </c>
      <c r="AA24" s="107">
        <v>42979</v>
      </c>
      <c r="AB24" s="76"/>
      <c r="AC24" s="81"/>
      <c r="AD24" s="81"/>
      <c r="AE24" s="78"/>
      <c r="AF24" s="78"/>
      <c r="AG24" s="20"/>
      <c r="AH24" s="20"/>
      <c r="AI24" s="20"/>
      <c r="AJ24" s="27" t="s">
        <v>98</v>
      </c>
      <c r="AK24" s="81"/>
      <c r="AL24" s="20"/>
      <c r="AM24" s="20"/>
      <c r="AN24" s="20"/>
      <c r="AO24" s="20"/>
      <c r="AP24" s="20"/>
      <c r="AQ24" s="27" t="s">
        <v>98</v>
      </c>
      <c r="AR24" s="81"/>
      <c r="AS24" s="20"/>
      <c r="AT24" s="78"/>
      <c r="AU24" s="78"/>
      <c r="AV24" s="78"/>
      <c r="AW24" s="78"/>
      <c r="AX24" s="27" t="s">
        <v>99</v>
      </c>
      <c r="AY24" s="81"/>
      <c r="AZ24" s="78"/>
      <c r="BA24" s="78"/>
      <c r="BB24" s="78"/>
      <c r="BC24" s="78"/>
      <c r="BD24" s="78"/>
      <c r="BE24" s="75" t="s">
        <v>98</v>
      </c>
      <c r="BF24" s="106">
        <f t="shared" si="6"/>
        <v>3</v>
      </c>
      <c r="BG24" s="118">
        <f t="shared" si="7"/>
        <v>1</v>
      </c>
      <c r="BH24" s="63"/>
      <c r="BI24" s="63"/>
    </row>
    <row r="25" spans="1:61" ht="15.75" customHeight="1" x14ac:dyDescent="0.25">
      <c r="A25" s="18">
        <v>20</v>
      </c>
      <c r="B25" s="77">
        <v>319269</v>
      </c>
      <c r="C25" s="78" t="s">
        <v>66</v>
      </c>
      <c r="D25" s="26" t="s">
        <v>40</v>
      </c>
      <c r="E25" s="79" t="s">
        <v>86</v>
      </c>
      <c r="F25" s="82">
        <v>1010244007</v>
      </c>
      <c r="G25" s="51" t="s">
        <v>96</v>
      </c>
      <c r="H25" s="52" t="s">
        <v>54</v>
      </c>
      <c r="I25" s="19">
        <v>6</v>
      </c>
      <c r="J25" s="102" t="s">
        <v>97</v>
      </c>
      <c r="K25" s="19"/>
      <c r="L25" s="25">
        <v>30</v>
      </c>
      <c r="M25" s="95">
        <f t="shared" si="0"/>
        <v>180</v>
      </c>
      <c r="N25" s="99"/>
      <c r="O25" s="77">
        <f t="shared" si="1"/>
        <v>0</v>
      </c>
      <c r="P25" s="80"/>
      <c r="Q25" s="97">
        <v>21</v>
      </c>
      <c r="R25" s="77">
        <f t="shared" si="2"/>
        <v>126</v>
      </c>
      <c r="S25" s="80"/>
      <c r="T25" s="23">
        <v>1</v>
      </c>
      <c r="U25" s="19">
        <f t="shared" si="8"/>
        <v>6</v>
      </c>
      <c r="V25" s="80"/>
      <c r="W25" s="17">
        <f t="shared" si="3"/>
        <v>22</v>
      </c>
      <c r="X25" s="17">
        <f t="shared" si="4"/>
        <v>132</v>
      </c>
      <c r="Y25" s="57">
        <f t="shared" si="5"/>
        <v>0</v>
      </c>
      <c r="Z25" s="89">
        <v>42949</v>
      </c>
      <c r="AA25" s="107">
        <v>42979</v>
      </c>
      <c r="AB25" s="76"/>
      <c r="AC25" s="81"/>
      <c r="AD25" s="81"/>
      <c r="AE25" s="78"/>
      <c r="AF25" s="78"/>
      <c r="AG25" s="20"/>
      <c r="AH25" s="20"/>
      <c r="AI25" s="20"/>
      <c r="AJ25" s="27" t="s">
        <v>98</v>
      </c>
      <c r="AK25" s="81"/>
      <c r="AL25" s="20"/>
      <c r="AM25" s="20"/>
      <c r="AN25" s="20"/>
      <c r="AO25" s="20"/>
      <c r="AP25" s="20"/>
      <c r="AQ25" s="27" t="s">
        <v>98</v>
      </c>
      <c r="AR25" s="81"/>
      <c r="AS25" s="20"/>
      <c r="AT25" s="78"/>
      <c r="AU25" s="78"/>
      <c r="AV25" s="78"/>
      <c r="AW25" s="78"/>
      <c r="AX25" s="27" t="s">
        <v>98</v>
      </c>
      <c r="AY25" s="81"/>
      <c r="AZ25" s="78"/>
      <c r="BA25" s="78"/>
      <c r="BB25" s="78"/>
      <c r="BC25" s="78"/>
      <c r="BD25" s="78"/>
      <c r="BE25" s="75" t="s">
        <v>98</v>
      </c>
      <c r="BF25" s="106">
        <f t="shared" si="6"/>
        <v>4</v>
      </c>
      <c r="BG25" s="118">
        <f t="shared" si="7"/>
        <v>0</v>
      </c>
      <c r="BH25" s="63"/>
      <c r="BI25" s="63"/>
    </row>
    <row r="26" spans="1:61" ht="15.75" customHeight="1" x14ac:dyDescent="0.25">
      <c r="A26" s="18">
        <v>21</v>
      </c>
      <c r="B26" s="77">
        <v>319269</v>
      </c>
      <c r="C26" s="78" t="s">
        <v>66</v>
      </c>
      <c r="D26" s="26" t="s">
        <v>40</v>
      </c>
      <c r="E26" s="79" t="s">
        <v>87</v>
      </c>
      <c r="F26" s="82">
        <v>1031008521</v>
      </c>
      <c r="G26" s="51" t="s">
        <v>22</v>
      </c>
      <c r="H26" s="52" t="s">
        <v>54</v>
      </c>
      <c r="I26" s="19">
        <v>6</v>
      </c>
      <c r="J26" s="102" t="s">
        <v>97</v>
      </c>
      <c r="K26" s="19"/>
      <c r="L26" s="25">
        <v>30</v>
      </c>
      <c r="M26" s="95">
        <f t="shared" si="0"/>
        <v>180</v>
      </c>
      <c r="N26" s="99"/>
      <c r="O26" s="77">
        <f t="shared" si="1"/>
        <v>0</v>
      </c>
      <c r="P26" s="80"/>
      <c r="Q26" s="97">
        <v>15</v>
      </c>
      <c r="R26" s="77">
        <f t="shared" si="2"/>
        <v>90</v>
      </c>
      <c r="S26" s="80"/>
      <c r="T26" s="23">
        <v>1</v>
      </c>
      <c r="U26" s="19">
        <f t="shared" si="8"/>
        <v>6</v>
      </c>
      <c r="V26" s="80"/>
      <c r="W26" s="17">
        <f t="shared" si="3"/>
        <v>16</v>
      </c>
      <c r="X26" s="17">
        <f t="shared" si="4"/>
        <v>96</v>
      </c>
      <c r="Y26" s="57">
        <f t="shared" si="5"/>
        <v>0</v>
      </c>
      <c r="Z26" s="89">
        <v>42957</v>
      </c>
      <c r="AA26" s="107">
        <v>42979</v>
      </c>
      <c r="AB26" s="76"/>
      <c r="AC26" s="81"/>
      <c r="AD26" s="81"/>
      <c r="AE26" s="78"/>
      <c r="AF26" s="78"/>
      <c r="AG26" s="20"/>
      <c r="AH26" s="20"/>
      <c r="AI26" s="20"/>
      <c r="AJ26" s="27" t="s">
        <v>98</v>
      </c>
      <c r="AK26" s="81"/>
      <c r="AL26" s="20"/>
      <c r="AM26" s="20"/>
      <c r="AN26" s="20"/>
      <c r="AO26" s="20"/>
      <c r="AP26" s="20"/>
      <c r="AQ26" s="27" t="s">
        <v>98</v>
      </c>
      <c r="AR26" s="81"/>
      <c r="AS26" s="20"/>
      <c r="AT26" s="78"/>
      <c r="AU26" s="78"/>
      <c r="AV26" s="78"/>
      <c r="AW26" s="78"/>
      <c r="AX26" s="27" t="s">
        <v>98</v>
      </c>
      <c r="AY26" s="81"/>
      <c r="AZ26" s="78"/>
      <c r="BA26" s="78"/>
      <c r="BB26" s="78"/>
      <c r="BC26" s="78"/>
      <c r="BD26" s="78"/>
      <c r="BE26" s="75" t="s">
        <v>98</v>
      </c>
      <c r="BF26" s="106">
        <f t="shared" si="6"/>
        <v>4</v>
      </c>
      <c r="BG26" s="118">
        <f t="shared" si="7"/>
        <v>0</v>
      </c>
      <c r="BH26" s="63"/>
      <c r="BI26" s="63"/>
    </row>
    <row r="27" spans="1:61" ht="15.75" customHeight="1" x14ac:dyDescent="0.25">
      <c r="A27" s="18">
        <v>22</v>
      </c>
      <c r="B27" s="77">
        <v>319269</v>
      </c>
      <c r="C27" s="78" t="s">
        <v>66</v>
      </c>
      <c r="D27" s="26" t="s">
        <v>40</v>
      </c>
      <c r="E27" s="79" t="s">
        <v>88</v>
      </c>
      <c r="F27" s="82">
        <v>1016142311</v>
      </c>
      <c r="G27" s="51" t="s">
        <v>96</v>
      </c>
      <c r="H27" s="52" t="s">
        <v>54</v>
      </c>
      <c r="I27" s="19">
        <v>6</v>
      </c>
      <c r="J27" s="102" t="s">
        <v>97</v>
      </c>
      <c r="K27" s="19"/>
      <c r="L27" s="25">
        <v>30</v>
      </c>
      <c r="M27" s="95">
        <f t="shared" si="0"/>
        <v>180</v>
      </c>
      <c r="N27" s="99"/>
      <c r="O27" s="77">
        <f t="shared" si="1"/>
        <v>0</v>
      </c>
      <c r="P27" s="80"/>
      <c r="Q27" s="97">
        <v>17</v>
      </c>
      <c r="R27" s="77">
        <f t="shared" si="2"/>
        <v>102</v>
      </c>
      <c r="S27" s="80"/>
      <c r="T27" s="23">
        <v>1</v>
      </c>
      <c r="U27" s="19">
        <f t="shared" si="8"/>
        <v>6</v>
      </c>
      <c r="V27" s="80"/>
      <c r="W27" s="17">
        <f t="shared" si="3"/>
        <v>18</v>
      </c>
      <c r="X27" s="17">
        <f t="shared" si="4"/>
        <v>108</v>
      </c>
      <c r="Y27" s="57">
        <f t="shared" si="5"/>
        <v>0</v>
      </c>
      <c r="Z27" s="89">
        <v>42955</v>
      </c>
      <c r="AA27" s="107">
        <v>42979</v>
      </c>
      <c r="AB27" s="76"/>
      <c r="AC27" s="81"/>
      <c r="AD27" s="81"/>
      <c r="AE27" s="78"/>
      <c r="AF27" s="78"/>
      <c r="AG27" s="20"/>
      <c r="AH27" s="20"/>
      <c r="AI27" s="20"/>
      <c r="AJ27" s="27" t="s">
        <v>98</v>
      </c>
      <c r="AK27" s="81"/>
      <c r="AL27" s="20"/>
      <c r="AM27" s="20"/>
      <c r="AN27" s="20"/>
      <c r="AO27" s="20"/>
      <c r="AP27" s="20"/>
      <c r="AQ27" s="27" t="s">
        <v>98</v>
      </c>
      <c r="AR27" s="81"/>
      <c r="AS27" s="20"/>
      <c r="AT27" s="78"/>
      <c r="AU27" s="78"/>
      <c r="AV27" s="78"/>
      <c r="AW27" s="78"/>
      <c r="AX27" s="27" t="s">
        <v>98</v>
      </c>
      <c r="AY27" s="81"/>
      <c r="AZ27" s="78"/>
      <c r="BA27" s="78"/>
      <c r="BB27" s="78"/>
      <c r="BC27" s="78"/>
      <c r="BD27" s="78"/>
      <c r="BE27" s="75" t="s">
        <v>98</v>
      </c>
      <c r="BF27" s="106">
        <f t="shared" si="6"/>
        <v>4</v>
      </c>
      <c r="BG27" s="118">
        <f t="shared" si="7"/>
        <v>0</v>
      </c>
      <c r="BH27" s="63"/>
      <c r="BI27" s="63"/>
    </row>
    <row r="28" spans="1:61" ht="15.75" customHeight="1" x14ac:dyDescent="0.25">
      <c r="A28" s="18">
        <v>23</v>
      </c>
      <c r="B28" s="77">
        <v>319269</v>
      </c>
      <c r="C28" s="78" t="s">
        <v>66</v>
      </c>
      <c r="D28" s="26" t="s">
        <v>40</v>
      </c>
      <c r="E28" s="79" t="s">
        <v>89</v>
      </c>
      <c r="F28" s="82">
        <v>1006549535</v>
      </c>
      <c r="G28" s="51" t="s">
        <v>96</v>
      </c>
      <c r="H28" s="52" t="s">
        <v>54</v>
      </c>
      <c r="I28" s="19">
        <v>6</v>
      </c>
      <c r="J28" s="102" t="s">
        <v>97</v>
      </c>
      <c r="K28" s="19"/>
      <c r="L28" s="25">
        <v>30</v>
      </c>
      <c r="M28" s="95">
        <f t="shared" si="0"/>
        <v>180</v>
      </c>
      <c r="N28" s="99"/>
      <c r="O28" s="77">
        <f t="shared" si="1"/>
        <v>0</v>
      </c>
      <c r="P28" s="80"/>
      <c r="Q28" s="97">
        <v>21</v>
      </c>
      <c r="R28" s="77">
        <f t="shared" si="2"/>
        <v>126</v>
      </c>
      <c r="S28" s="80"/>
      <c r="T28" s="23">
        <v>1</v>
      </c>
      <c r="U28" s="19">
        <f t="shared" si="8"/>
        <v>6</v>
      </c>
      <c r="V28" s="80"/>
      <c r="W28" s="17">
        <f t="shared" si="3"/>
        <v>22</v>
      </c>
      <c r="X28" s="17">
        <f t="shared" si="4"/>
        <v>132</v>
      </c>
      <c r="Y28" s="57">
        <f t="shared" si="5"/>
        <v>0</v>
      </c>
      <c r="Z28" s="89">
        <v>42949</v>
      </c>
      <c r="AA28" s="107">
        <v>42979</v>
      </c>
      <c r="AB28" s="76"/>
      <c r="AC28" s="81"/>
      <c r="AD28" s="81"/>
      <c r="AE28" s="78"/>
      <c r="AF28" s="78"/>
      <c r="AG28" s="20"/>
      <c r="AH28" s="20"/>
      <c r="AI28" s="20"/>
      <c r="AJ28" s="27" t="s">
        <v>98</v>
      </c>
      <c r="AK28" s="81"/>
      <c r="AL28" s="20"/>
      <c r="AM28" s="20"/>
      <c r="AN28" s="20"/>
      <c r="AO28" s="20"/>
      <c r="AP28" s="20"/>
      <c r="AQ28" s="27" t="s">
        <v>98</v>
      </c>
      <c r="AR28" s="81"/>
      <c r="AS28" s="20"/>
      <c r="AT28" s="78"/>
      <c r="AU28" s="78"/>
      <c r="AV28" s="78"/>
      <c r="AW28" s="78"/>
      <c r="AX28" s="27" t="s">
        <v>98</v>
      </c>
      <c r="AY28" s="81"/>
      <c r="AZ28" s="78"/>
      <c r="BA28" s="78"/>
      <c r="BB28" s="78"/>
      <c r="BC28" s="78"/>
      <c r="BD28" s="78"/>
      <c r="BE28" s="75" t="s">
        <v>98</v>
      </c>
      <c r="BF28" s="106">
        <f t="shared" si="6"/>
        <v>4</v>
      </c>
      <c r="BG28" s="118">
        <f t="shared" si="7"/>
        <v>0</v>
      </c>
      <c r="BH28" s="63"/>
      <c r="BI28" s="63"/>
    </row>
    <row r="29" spans="1:61" ht="15.75" customHeight="1" x14ac:dyDescent="0.25">
      <c r="A29" s="18">
        <v>24</v>
      </c>
      <c r="B29" s="77">
        <v>319269</v>
      </c>
      <c r="C29" s="78" t="s">
        <v>66</v>
      </c>
      <c r="D29" s="26" t="s">
        <v>40</v>
      </c>
      <c r="E29" s="79" t="s">
        <v>90</v>
      </c>
      <c r="F29" s="82">
        <v>1010298483</v>
      </c>
      <c r="G29" s="51" t="s">
        <v>96</v>
      </c>
      <c r="H29" s="52" t="s">
        <v>54</v>
      </c>
      <c r="I29" s="19">
        <v>6</v>
      </c>
      <c r="J29" s="102" t="s">
        <v>97</v>
      </c>
      <c r="K29" s="19"/>
      <c r="L29" s="25">
        <v>30</v>
      </c>
      <c r="M29" s="95">
        <f t="shared" si="0"/>
        <v>180</v>
      </c>
      <c r="N29" s="99"/>
      <c r="O29" s="77">
        <f t="shared" si="1"/>
        <v>0</v>
      </c>
      <c r="P29" s="80"/>
      <c r="Q29" s="97">
        <v>18</v>
      </c>
      <c r="R29" s="77">
        <f t="shared" si="2"/>
        <v>108</v>
      </c>
      <c r="S29" s="80"/>
      <c r="T29" s="23">
        <v>1</v>
      </c>
      <c r="U29" s="19">
        <f t="shared" si="8"/>
        <v>6</v>
      </c>
      <c r="V29" s="80"/>
      <c r="W29" s="17">
        <f t="shared" si="3"/>
        <v>19</v>
      </c>
      <c r="X29" s="17">
        <f t="shared" si="4"/>
        <v>114</v>
      </c>
      <c r="Y29" s="57">
        <f t="shared" si="5"/>
        <v>0</v>
      </c>
      <c r="Z29" s="89">
        <v>42954</v>
      </c>
      <c r="AA29" s="107">
        <v>42979</v>
      </c>
      <c r="AB29" s="76"/>
      <c r="AC29" s="81"/>
      <c r="AD29" s="81"/>
      <c r="AE29" s="78"/>
      <c r="AF29" s="78"/>
      <c r="AG29" s="20"/>
      <c r="AH29" s="20"/>
      <c r="AI29" s="20"/>
      <c r="AJ29" s="27" t="s">
        <v>98</v>
      </c>
      <c r="AK29" s="81"/>
      <c r="AL29" s="20"/>
      <c r="AM29" s="20"/>
      <c r="AN29" s="20"/>
      <c r="AO29" s="20"/>
      <c r="AP29" s="20"/>
      <c r="AQ29" s="27" t="s">
        <v>98</v>
      </c>
      <c r="AR29" s="81"/>
      <c r="AS29" s="20"/>
      <c r="AT29" s="78"/>
      <c r="AU29" s="78"/>
      <c r="AV29" s="78"/>
      <c r="AW29" s="78"/>
      <c r="AX29" s="27" t="s">
        <v>98</v>
      </c>
      <c r="AY29" s="81"/>
      <c r="AZ29" s="78"/>
      <c r="BA29" s="78"/>
      <c r="BB29" s="78"/>
      <c r="BC29" s="78"/>
      <c r="BD29" s="78"/>
      <c r="BE29" s="75" t="s">
        <v>98</v>
      </c>
      <c r="BF29" s="106">
        <f t="shared" si="6"/>
        <v>4</v>
      </c>
      <c r="BG29" s="118">
        <f t="shared" si="7"/>
        <v>0</v>
      </c>
      <c r="BH29" s="63"/>
      <c r="BI29" s="63"/>
    </row>
    <row r="30" spans="1:61" ht="15.75" customHeight="1" x14ac:dyDescent="0.25">
      <c r="A30" s="18">
        <v>25</v>
      </c>
      <c r="B30" s="77">
        <v>319269</v>
      </c>
      <c r="C30" s="78" t="s">
        <v>66</v>
      </c>
      <c r="D30" s="26" t="s">
        <v>40</v>
      </c>
      <c r="E30" s="79" t="s">
        <v>91</v>
      </c>
      <c r="F30" s="82">
        <v>1009763009</v>
      </c>
      <c r="G30" s="51" t="s">
        <v>96</v>
      </c>
      <c r="H30" s="52" t="s">
        <v>54</v>
      </c>
      <c r="I30" s="19">
        <v>6</v>
      </c>
      <c r="J30" s="102" t="s">
        <v>97</v>
      </c>
      <c r="K30" s="19"/>
      <c r="L30" s="25">
        <v>30</v>
      </c>
      <c r="M30" s="95">
        <f t="shared" si="0"/>
        <v>180</v>
      </c>
      <c r="N30" s="99"/>
      <c r="O30" s="77">
        <f t="shared" si="1"/>
        <v>0</v>
      </c>
      <c r="P30" s="80"/>
      <c r="Q30" s="97">
        <v>18</v>
      </c>
      <c r="R30" s="77">
        <f t="shared" si="2"/>
        <v>108</v>
      </c>
      <c r="S30" s="80"/>
      <c r="T30" s="23">
        <v>1</v>
      </c>
      <c r="U30" s="19">
        <f t="shared" si="8"/>
        <v>6</v>
      </c>
      <c r="V30" s="80"/>
      <c r="W30" s="17">
        <f t="shared" si="3"/>
        <v>19</v>
      </c>
      <c r="X30" s="17">
        <f t="shared" si="4"/>
        <v>114</v>
      </c>
      <c r="Y30" s="57">
        <f t="shared" si="5"/>
        <v>0</v>
      </c>
      <c r="Z30" s="89">
        <v>42954</v>
      </c>
      <c r="AA30" s="107">
        <v>42979</v>
      </c>
      <c r="AB30" s="76"/>
      <c r="AC30" s="81"/>
      <c r="AD30" s="81"/>
      <c r="AE30" s="78"/>
      <c r="AF30" s="78"/>
      <c r="AG30" s="20"/>
      <c r="AH30" s="20"/>
      <c r="AI30" s="20"/>
      <c r="AJ30" s="27" t="s">
        <v>98</v>
      </c>
      <c r="AK30" s="81"/>
      <c r="AL30" s="20"/>
      <c r="AM30" s="20"/>
      <c r="AN30" s="20"/>
      <c r="AO30" s="20"/>
      <c r="AP30" s="20"/>
      <c r="AQ30" s="27" t="s">
        <v>98</v>
      </c>
      <c r="AR30" s="81"/>
      <c r="AS30" s="20"/>
      <c r="AT30" s="78"/>
      <c r="AU30" s="78"/>
      <c r="AV30" s="78"/>
      <c r="AW30" s="78"/>
      <c r="AX30" s="27" t="s">
        <v>98</v>
      </c>
      <c r="AY30" s="81"/>
      <c r="AZ30" s="78"/>
      <c r="BA30" s="78"/>
      <c r="BB30" s="78"/>
      <c r="BC30" s="78"/>
      <c r="BD30" s="78"/>
      <c r="BE30" s="75" t="s">
        <v>98</v>
      </c>
      <c r="BF30" s="106">
        <f t="shared" si="6"/>
        <v>4</v>
      </c>
      <c r="BG30" s="118">
        <f t="shared" si="7"/>
        <v>0</v>
      </c>
      <c r="BH30" s="63"/>
      <c r="BI30" s="63"/>
    </row>
    <row r="31" spans="1:61" ht="15.75" customHeight="1" x14ac:dyDescent="0.25">
      <c r="A31" s="18">
        <v>26</v>
      </c>
      <c r="B31" s="77">
        <v>319269</v>
      </c>
      <c r="C31" s="78" t="s">
        <v>66</v>
      </c>
      <c r="D31" s="26" t="s">
        <v>40</v>
      </c>
      <c r="E31" s="79" t="s">
        <v>92</v>
      </c>
      <c r="F31" s="82">
        <v>1010173625</v>
      </c>
      <c r="G31" s="51" t="s">
        <v>22</v>
      </c>
      <c r="H31" s="52" t="s">
        <v>54</v>
      </c>
      <c r="I31" s="19">
        <v>6</v>
      </c>
      <c r="J31" s="102" t="s">
        <v>97</v>
      </c>
      <c r="K31" s="19"/>
      <c r="L31" s="25">
        <v>30</v>
      </c>
      <c r="M31" s="95">
        <f t="shared" si="0"/>
        <v>180</v>
      </c>
      <c r="N31" s="99"/>
      <c r="O31" s="77">
        <f t="shared" si="1"/>
        <v>0</v>
      </c>
      <c r="P31" s="80"/>
      <c r="Q31" s="97">
        <v>15</v>
      </c>
      <c r="R31" s="77">
        <f t="shared" si="2"/>
        <v>90</v>
      </c>
      <c r="S31" s="80"/>
      <c r="T31" s="23">
        <v>1</v>
      </c>
      <c r="U31" s="19">
        <f t="shared" si="8"/>
        <v>6</v>
      </c>
      <c r="V31" s="80"/>
      <c r="W31" s="17">
        <f t="shared" si="3"/>
        <v>16</v>
      </c>
      <c r="X31" s="17">
        <f t="shared" si="4"/>
        <v>96</v>
      </c>
      <c r="Y31" s="57">
        <f t="shared" si="5"/>
        <v>0</v>
      </c>
      <c r="Z31" s="89">
        <v>42957</v>
      </c>
      <c r="AA31" s="107">
        <v>42979</v>
      </c>
      <c r="AB31" s="76"/>
      <c r="AC31" s="81"/>
      <c r="AD31" s="81"/>
      <c r="AE31" s="78"/>
      <c r="AF31" s="78"/>
      <c r="AG31" s="20"/>
      <c r="AH31" s="20"/>
      <c r="AI31" s="20"/>
      <c r="AJ31" s="27" t="s">
        <v>98</v>
      </c>
      <c r="AK31" s="81"/>
      <c r="AL31" s="20"/>
      <c r="AM31" s="20"/>
      <c r="AN31" s="20"/>
      <c r="AO31" s="20"/>
      <c r="AP31" s="20"/>
      <c r="AQ31" s="27" t="s">
        <v>98</v>
      </c>
      <c r="AR31" s="81"/>
      <c r="AS31" s="20"/>
      <c r="AT31" s="78"/>
      <c r="AU31" s="78"/>
      <c r="AV31" s="78"/>
      <c r="AW31" s="78"/>
      <c r="AX31" s="27" t="s">
        <v>98</v>
      </c>
      <c r="AY31" s="81"/>
      <c r="AZ31" s="78"/>
      <c r="BA31" s="78"/>
      <c r="BB31" s="78"/>
      <c r="BC31" s="78"/>
      <c r="BD31" s="78"/>
      <c r="BE31" s="75" t="s">
        <v>98</v>
      </c>
      <c r="BF31" s="106">
        <f t="shared" si="6"/>
        <v>4</v>
      </c>
      <c r="BG31" s="118">
        <f t="shared" si="7"/>
        <v>0</v>
      </c>
      <c r="BH31" s="63"/>
      <c r="BI31" s="63"/>
    </row>
    <row r="32" spans="1:61" ht="15.75" customHeight="1" x14ac:dyDescent="0.25">
      <c r="A32" s="18">
        <v>27</v>
      </c>
      <c r="B32" s="77">
        <v>319269</v>
      </c>
      <c r="C32" s="78" t="s">
        <v>66</v>
      </c>
      <c r="D32" s="26" t="s">
        <v>40</v>
      </c>
      <c r="E32" s="79" t="s">
        <v>93</v>
      </c>
      <c r="F32" s="82">
        <v>1040545238</v>
      </c>
      <c r="G32" s="51" t="s">
        <v>22</v>
      </c>
      <c r="H32" s="52" t="s">
        <v>54</v>
      </c>
      <c r="I32" s="19">
        <v>6</v>
      </c>
      <c r="J32" s="102" t="s">
        <v>97</v>
      </c>
      <c r="K32" s="19"/>
      <c r="L32" s="25">
        <v>18</v>
      </c>
      <c r="M32" s="95">
        <f t="shared" si="0"/>
        <v>108</v>
      </c>
      <c r="N32" s="99"/>
      <c r="O32" s="77">
        <f t="shared" si="1"/>
        <v>0</v>
      </c>
      <c r="P32" s="80"/>
      <c r="Q32" s="97">
        <v>8</v>
      </c>
      <c r="R32" s="77">
        <f t="shared" si="2"/>
        <v>48</v>
      </c>
      <c r="S32" s="80"/>
      <c r="T32" s="23"/>
      <c r="U32" s="19">
        <f t="shared" si="8"/>
        <v>0</v>
      </c>
      <c r="V32" s="80"/>
      <c r="W32" s="17">
        <f t="shared" si="3"/>
        <v>8</v>
      </c>
      <c r="X32" s="17">
        <f t="shared" si="4"/>
        <v>48</v>
      </c>
      <c r="Y32" s="57">
        <f t="shared" si="5"/>
        <v>0</v>
      </c>
      <c r="Z32" s="89">
        <v>42957</v>
      </c>
      <c r="AA32" s="107">
        <v>42979</v>
      </c>
      <c r="AB32" s="76"/>
      <c r="AC32" s="81"/>
      <c r="AD32" s="81"/>
      <c r="AE32" s="78"/>
      <c r="AF32" s="78"/>
      <c r="AG32" s="20"/>
      <c r="AH32" s="20"/>
      <c r="AI32" s="20"/>
      <c r="AJ32" s="27" t="s">
        <v>98</v>
      </c>
      <c r="AK32" s="81"/>
      <c r="AL32" s="20"/>
      <c r="AM32" s="20"/>
      <c r="AN32" s="20"/>
      <c r="AO32" s="20"/>
      <c r="AP32" s="20"/>
      <c r="AQ32" s="27" t="s">
        <v>98</v>
      </c>
      <c r="AR32" s="81"/>
      <c r="AS32" s="20"/>
      <c r="AT32" s="78"/>
      <c r="AU32" s="78"/>
      <c r="AV32" s="78"/>
      <c r="AW32" s="78"/>
      <c r="AX32" s="27" t="s">
        <v>98</v>
      </c>
      <c r="AY32" s="81"/>
      <c r="AZ32" s="78"/>
      <c r="BA32" s="78"/>
      <c r="BB32" s="78"/>
      <c r="BC32" s="78"/>
      <c r="BD32" s="78"/>
      <c r="BE32" s="75" t="s">
        <v>98</v>
      </c>
      <c r="BF32" s="106">
        <f t="shared" si="6"/>
        <v>4</v>
      </c>
      <c r="BG32" s="118">
        <f t="shared" si="7"/>
        <v>0</v>
      </c>
      <c r="BH32" s="63"/>
      <c r="BI32" s="63"/>
    </row>
    <row r="33" spans="1:61" ht="15.75" customHeight="1" x14ac:dyDescent="0.25">
      <c r="A33" s="18">
        <v>28</v>
      </c>
      <c r="B33" s="77">
        <v>319269</v>
      </c>
      <c r="C33" s="78" t="s">
        <v>66</v>
      </c>
      <c r="D33" s="26" t="s">
        <v>40</v>
      </c>
      <c r="E33" s="79" t="s">
        <v>94</v>
      </c>
      <c r="F33" s="82">
        <v>1006810754</v>
      </c>
      <c r="G33" s="51" t="s">
        <v>96</v>
      </c>
      <c r="H33" s="52" t="s">
        <v>54</v>
      </c>
      <c r="I33" s="19">
        <v>6</v>
      </c>
      <c r="J33" s="102" t="s">
        <v>97</v>
      </c>
      <c r="K33" s="19"/>
      <c r="L33" s="25">
        <v>30</v>
      </c>
      <c r="M33" s="95">
        <f t="shared" si="0"/>
        <v>180</v>
      </c>
      <c r="N33" s="99"/>
      <c r="O33" s="77">
        <f t="shared" si="1"/>
        <v>0</v>
      </c>
      <c r="P33" s="80"/>
      <c r="Q33" s="97">
        <v>21</v>
      </c>
      <c r="R33" s="77">
        <f t="shared" si="2"/>
        <v>126</v>
      </c>
      <c r="S33" s="80"/>
      <c r="T33" s="23">
        <v>1</v>
      </c>
      <c r="U33" s="19">
        <f t="shared" si="8"/>
        <v>6</v>
      </c>
      <c r="V33" s="80"/>
      <c r="W33" s="17">
        <f t="shared" si="3"/>
        <v>22</v>
      </c>
      <c r="X33" s="17">
        <f t="shared" si="4"/>
        <v>132</v>
      </c>
      <c r="Y33" s="57">
        <f t="shared" si="5"/>
        <v>0</v>
      </c>
      <c r="Z33" s="89">
        <v>42949</v>
      </c>
      <c r="AA33" s="107">
        <v>42979</v>
      </c>
      <c r="AB33" s="76"/>
      <c r="AC33" s="81"/>
      <c r="AD33" s="81"/>
      <c r="AE33" s="78"/>
      <c r="AF33" s="78"/>
      <c r="AG33" s="20"/>
      <c r="AH33" s="20"/>
      <c r="AI33" s="20"/>
      <c r="AJ33" s="27" t="s">
        <v>98</v>
      </c>
      <c r="AK33" s="81"/>
      <c r="AL33" s="20"/>
      <c r="AM33" s="20"/>
      <c r="AN33" s="20"/>
      <c r="AO33" s="20"/>
      <c r="AP33" s="20"/>
      <c r="AQ33" s="27" t="s">
        <v>98</v>
      </c>
      <c r="AR33" s="81"/>
      <c r="AS33" s="20"/>
      <c r="AT33" s="78"/>
      <c r="AU33" s="78"/>
      <c r="AV33" s="78"/>
      <c r="AW33" s="78"/>
      <c r="AX33" s="27" t="s">
        <v>98</v>
      </c>
      <c r="AY33" s="81"/>
      <c r="AZ33" s="78"/>
      <c r="BA33" s="78"/>
      <c r="BB33" s="78"/>
      <c r="BC33" s="78"/>
      <c r="BD33" s="78"/>
      <c r="BE33" s="75" t="s">
        <v>98</v>
      </c>
      <c r="BF33" s="106">
        <f t="shared" si="6"/>
        <v>4</v>
      </c>
      <c r="BG33" s="118">
        <f t="shared" si="7"/>
        <v>0</v>
      </c>
      <c r="BH33" s="63"/>
      <c r="BI33" s="63"/>
    </row>
    <row r="34" spans="1:61" ht="15.75" customHeight="1" thickBot="1" x14ac:dyDescent="0.3">
      <c r="A34" s="29">
        <v>29</v>
      </c>
      <c r="B34" s="30">
        <v>319269</v>
      </c>
      <c r="C34" s="31" t="s">
        <v>66</v>
      </c>
      <c r="D34" s="34" t="s">
        <v>40</v>
      </c>
      <c r="E34" s="49" t="s">
        <v>95</v>
      </c>
      <c r="F34" s="90">
        <v>1006801593</v>
      </c>
      <c r="G34" s="53" t="s">
        <v>96</v>
      </c>
      <c r="H34" s="101" t="s">
        <v>54</v>
      </c>
      <c r="I34" s="30">
        <v>6</v>
      </c>
      <c r="J34" s="103" t="s">
        <v>97</v>
      </c>
      <c r="K34" s="30"/>
      <c r="L34" s="33">
        <v>30</v>
      </c>
      <c r="M34" s="96">
        <f t="shared" si="0"/>
        <v>180</v>
      </c>
      <c r="N34" s="100"/>
      <c r="O34" s="30">
        <f t="shared" si="1"/>
        <v>0</v>
      </c>
      <c r="P34" s="46"/>
      <c r="Q34" s="98">
        <v>21</v>
      </c>
      <c r="R34" s="30">
        <f t="shared" si="2"/>
        <v>126</v>
      </c>
      <c r="S34" s="46"/>
      <c r="T34" s="32">
        <v>1</v>
      </c>
      <c r="U34" s="30">
        <f t="shared" si="8"/>
        <v>6</v>
      </c>
      <c r="V34" s="46"/>
      <c r="W34" s="91">
        <f t="shared" si="3"/>
        <v>22</v>
      </c>
      <c r="X34" s="91">
        <f t="shared" si="4"/>
        <v>132</v>
      </c>
      <c r="Y34" s="92">
        <f t="shared" si="5"/>
        <v>0</v>
      </c>
      <c r="Z34" s="93">
        <v>42949</v>
      </c>
      <c r="AA34" s="108">
        <v>42979</v>
      </c>
      <c r="AB34" s="29"/>
      <c r="AC34" s="35"/>
      <c r="AD34" s="35"/>
      <c r="AE34" s="31"/>
      <c r="AF34" s="31"/>
      <c r="AG34" s="31"/>
      <c r="AH34" s="31"/>
      <c r="AI34" s="31"/>
      <c r="AJ34" s="35" t="s">
        <v>98</v>
      </c>
      <c r="AK34" s="35"/>
      <c r="AL34" s="31"/>
      <c r="AM34" s="31"/>
      <c r="AN34" s="31"/>
      <c r="AO34" s="31"/>
      <c r="AP34" s="31"/>
      <c r="AQ34" s="35" t="s">
        <v>98</v>
      </c>
      <c r="AR34" s="35"/>
      <c r="AS34" s="31"/>
      <c r="AT34" s="31"/>
      <c r="AU34" s="31"/>
      <c r="AV34" s="31"/>
      <c r="AW34" s="31"/>
      <c r="AX34" s="35" t="s">
        <v>98</v>
      </c>
      <c r="AY34" s="35"/>
      <c r="AZ34" s="31"/>
      <c r="BA34" s="31"/>
      <c r="BB34" s="31"/>
      <c r="BC34" s="31"/>
      <c r="BD34" s="31"/>
      <c r="BE34" s="94" t="s">
        <v>98</v>
      </c>
      <c r="BF34" s="112">
        <f t="shared" si="6"/>
        <v>4</v>
      </c>
      <c r="BG34" s="119">
        <f t="shared" si="7"/>
        <v>0</v>
      </c>
      <c r="BH34" s="63"/>
      <c r="BI34" s="63"/>
    </row>
    <row r="35" spans="1:61" ht="15.75" thickBot="1" x14ac:dyDescent="0.3">
      <c r="F35" s="60" t="s">
        <v>24</v>
      </c>
      <c r="G35" s="61" t="e">
        <f>SUM(#REF!)</f>
        <v>#REF!</v>
      </c>
      <c r="H35" s="40"/>
      <c r="I35" s="59"/>
    </row>
    <row r="36" spans="1:61" ht="5.25" customHeight="1" thickBot="1" x14ac:dyDescent="0.3">
      <c r="F36" s="39"/>
      <c r="G36" s="62"/>
      <c r="H36" s="40"/>
      <c r="I36" s="59"/>
    </row>
    <row r="37" spans="1:61" ht="15.75" thickBot="1" x14ac:dyDescent="0.3">
      <c r="C37" s="131" t="s">
        <v>59</v>
      </c>
      <c r="D37" s="132"/>
      <c r="E37" s="132"/>
      <c r="F37" s="132"/>
      <c r="G37" s="133"/>
      <c r="I37" s="4" t="s">
        <v>103</v>
      </c>
      <c r="L37" s="4" t="s">
        <v>104</v>
      </c>
    </row>
    <row r="38" spans="1:61" x14ac:dyDescent="0.25">
      <c r="C38" s="64" t="s">
        <v>54</v>
      </c>
      <c r="D38" s="167" t="s">
        <v>52</v>
      </c>
      <c r="E38" s="168"/>
      <c r="F38" s="168"/>
      <c r="G38" s="169"/>
      <c r="L38" s="4" t="s">
        <v>105</v>
      </c>
    </row>
    <row r="39" spans="1:61" ht="15.75" customHeight="1" x14ac:dyDescent="0.25">
      <c r="C39" s="65" t="s">
        <v>56</v>
      </c>
      <c r="D39" s="170" t="s">
        <v>50</v>
      </c>
      <c r="E39" s="171"/>
      <c r="F39" s="171"/>
      <c r="G39" s="172"/>
      <c r="L39" s="4" t="s">
        <v>107</v>
      </c>
    </row>
    <row r="40" spans="1:61" x14ac:dyDescent="0.25">
      <c r="C40" s="65" t="s">
        <v>55</v>
      </c>
      <c r="D40" s="170" t="s">
        <v>51</v>
      </c>
      <c r="E40" s="171"/>
      <c r="F40" s="171"/>
      <c r="G40" s="172"/>
      <c r="L40" s="4" t="s">
        <v>106</v>
      </c>
    </row>
    <row r="41" spans="1:61" ht="25.5" customHeight="1" thickBot="1" x14ac:dyDescent="0.3">
      <c r="C41" s="66" t="s">
        <v>57</v>
      </c>
      <c r="D41" s="173" t="s">
        <v>58</v>
      </c>
      <c r="E41" s="174"/>
      <c r="F41" s="174"/>
      <c r="G41" s="175"/>
      <c r="L41" s="4" t="s">
        <v>108</v>
      </c>
    </row>
    <row r="42" spans="1:61" ht="6" customHeight="1" x14ac:dyDescent="0.25">
      <c r="C42" s="37"/>
      <c r="D42" s="38"/>
      <c r="E42" s="37"/>
      <c r="F42" s="38"/>
      <c r="G42" s="38"/>
    </row>
    <row r="43" spans="1:61" ht="15" customHeight="1" x14ac:dyDescent="0.25">
      <c r="A43" s="37"/>
      <c r="B43" s="164" t="s">
        <v>13</v>
      </c>
      <c r="C43" s="164"/>
      <c r="D43" s="164"/>
      <c r="F43" s="37" t="s">
        <v>16</v>
      </c>
      <c r="G43" s="37"/>
      <c r="H43" s="37"/>
      <c r="M43" s="41"/>
      <c r="N43" s="41"/>
      <c r="O43" s="41"/>
      <c r="P43" s="42"/>
      <c r="Q43" s="37"/>
      <c r="R43" s="37"/>
      <c r="T43" s="37"/>
      <c r="U43" s="37"/>
      <c r="W43" s="37"/>
      <c r="X43" s="37"/>
      <c r="AB43" s="37"/>
      <c r="AC43" s="37"/>
      <c r="AD43" s="37"/>
      <c r="AE43" s="37"/>
    </row>
    <row r="44" spans="1:61" ht="15" customHeight="1" x14ac:dyDescent="0.25">
      <c r="A44" s="37"/>
      <c r="B44" s="164" t="s">
        <v>25</v>
      </c>
      <c r="C44" s="164"/>
      <c r="D44" s="164"/>
      <c r="E44" s="43"/>
      <c r="F44" s="37" t="s">
        <v>17</v>
      </c>
      <c r="G44" s="37"/>
      <c r="H44" s="43"/>
      <c r="L44" s="43"/>
      <c r="M44" s="37"/>
      <c r="N44" s="37"/>
      <c r="O44" s="37"/>
    </row>
    <row r="45" spans="1:61" ht="15" customHeight="1" x14ac:dyDescent="0.25">
      <c r="A45" s="37"/>
      <c r="B45" s="164" t="s">
        <v>26</v>
      </c>
      <c r="C45" s="164"/>
      <c r="D45" s="164"/>
      <c r="E45" s="43"/>
      <c r="F45" s="37" t="s">
        <v>18</v>
      </c>
      <c r="G45" s="37"/>
      <c r="H45" s="43"/>
      <c r="L45" s="43"/>
      <c r="N45" s="37"/>
      <c r="O45" s="37"/>
    </row>
    <row r="46" spans="1:61" ht="15" customHeight="1" x14ac:dyDescent="0.25">
      <c r="A46" s="37"/>
      <c r="B46" s="164" t="s">
        <v>14</v>
      </c>
      <c r="C46" s="164"/>
      <c r="D46" s="164"/>
      <c r="F46" s="37" t="s">
        <v>19</v>
      </c>
      <c r="G46" s="37"/>
      <c r="H46" s="37"/>
      <c r="N46" s="37"/>
      <c r="O46" s="37"/>
    </row>
    <row r="47" spans="1:61" x14ac:dyDescent="0.25">
      <c r="B47" s="164" t="s">
        <v>15</v>
      </c>
      <c r="C47" s="164"/>
      <c r="D47" s="164"/>
      <c r="F47" s="37" t="s">
        <v>65</v>
      </c>
      <c r="G47" s="37"/>
      <c r="H47" s="37"/>
    </row>
    <row r="50" ht="14.25" customHeight="1" x14ac:dyDescent="0.25"/>
  </sheetData>
  <sheetProtection insertColumns="0" insertRows="0" deleteColumns="0" deleteRows="0"/>
  <mergeCells count="41">
    <mergeCell ref="AB2:BF3"/>
    <mergeCell ref="BG2:BI3"/>
    <mergeCell ref="BG4:BI4"/>
    <mergeCell ref="B46:D46"/>
    <mergeCell ref="B47:D47"/>
    <mergeCell ref="H4:H5"/>
    <mergeCell ref="Z3:AA3"/>
    <mergeCell ref="B43:D43"/>
    <mergeCell ref="B44:D44"/>
    <mergeCell ref="B45:D45"/>
    <mergeCell ref="D38:G38"/>
    <mergeCell ref="D39:G39"/>
    <mergeCell ref="D40:G40"/>
    <mergeCell ref="D41:G41"/>
    <mergeCell ref="G4:G5"/>
    <mergeCell ref="W4:Y4"/>
    <mergeCell ref="I3:M3"/>
    <mergeCell ref="E3:H3"/>
    <mergeCell ref="M4:M5"/>
    <mergeCell ref="N4:P4"/>
    <mergeCell ref="A4:A5"/>
    <mergeCell ref="B4:B5"/>
    <mergeCell ref="D4:D5"/>
    <mergeCell ref="E4:E5"/>
    <mergeCell ref="C4:C5"/>
    <mergeCell ref="A1:BF1"/>
    <mergeCell ref="N2:AA2"/>
    <mergeCell ref="W3:Y3"/>
    <mergeCell ref="A2:M2"/>
    <mergeCell ref="C37:G37"/>
    <mergeCell ref="I4:I5"/>
    <mergeCell ref="J4:J5"/>
    <mergeCell ref="K4:K5"/>
    <mergeCell ref="L4:L5"/>
    <mergeCell ref="F4:F5"/>
    <mergeCell ref="Q4:S4"/>
    <mergeCell ref="T4:V4"/>
    <mergeCell ref="N3:P3"/>
    <mergeCell ref="Q3:S3"/>
    <mergeCell ref="T3:V3"/>
    <mergeCell ref="A3:D3"/>
  </mergeCells>
  <dataValidations count="1">
    <dataValidation type="list" allowBlank="1" showInputMessage="1" showErrorMessage="1" sqref="H6:H34">
      <formula1>$C$38:$C$41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45" orientation="landscape" horizontalDpi="4294967293" r:id="rId1"/>
  <colBreaks count="1" manualBreakCount="1">
    <brk id="61" max="4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0"/>
  <sheetViews>
    <sheetView workbookViewId="0">
      <selection activeCell="A10" sqref="A10"/>
    </sheetView>
  </sheetViews>
  <sheetFormatPr baseColWidth="10" defaultRowHeight="15" x14ac:dyDescent="0.25"/>
  <cols>
    <col min="1" max="1" width="110.7109375" customWidth="1"/>
  </cols>
  <sheetData>
    <row r="5" spans="1:2" ht="23.25" x14ac:dyDescent="0.35">
      <c r="A5" s="3" t="s">
        <v>33</v>
      </c>
      <c r="B5" s="3" t="s">
        <v>32</v>
      </c>
    </row>
    <row r="6" spans="1:2" ht="15.75" x14ac:dyDescent="0.25">
      <c r="A6" s="2" t="s">
        <v>27</v>
      </c>
      <c r="B6" s="1"/>
    </row>
    <row r="7" spans="1:2" ht="31.5" x14ac:dyDescent="0.25">
      <c r="A7" s="2" t="s">
        <v>28</v>
      </c>
      <c r="B7" s="1"/>
    </row>
    <row r="8" spans="1:2" ht="15.75" x14ac:dyDescent="0.25">
      <c r="A8" s="2" t="s">
        <v>29</v>
      </c>
      <c r="B8" s="1"/>
    </row>
    <row r="9" spans="1:2" ht="15.75" x14ac:dyDescent="0.25">
      <c r="A9" s="2" t="s">
        <v>30</v>
      </c>
      <c r="B9" s="1"/>
    </row>
    <row r="10" spans="1:2" ht="15.75" x14ac:dyDescent="0.25">
      <c r="A10" s="2" t="s">
        <v>31</v>
      </c>
      <c r="B1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Percont AGA CONTROL PERSONAL</dc:creator>
  <cp:lastModifiedBy>usuario</cp:lastModifiedBy>
  <cp:lastPrinted>2017-10-01T02:08:59Z</cp:lastPrinted>
  <dcterms:created xsi:type="dcterms:W3CDTF">2016-07-26T18:00:11Z</dcterms:created>
  <dcterms:modified xsi:type="dcterms:W3CDTF">2017-10-02T23:19:54Z</dcterms:modified>
</cp:coreProperties>
</file>